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utting Permits\Kootenay Lake\CP 70 - Rover\Assessments (incl. field cards)\Root Disease\"/>
    </mc:Choice>
  </mc:AlternateContent>
  <bookViews>
    <workbookView xWindow="0" yWindow="0" windowWidth="13040" windowHeight="11160"/>
  </bookViews>
  <sheets>
    <sheet name="Summary" sheetId="3" r:id="rId1"/>
    <sheet name="Type1" sheetId="5" r:id="rId2"/>
    <sheet name="Type2" sheetId="6" r:id="rId3"/>
    <sheet name="Type4" sheetId="1" r:id="rId4"/>
    <sheet name="Type5" sheetId="8" r:id="rId5"/>
    <sheet name="Type6" sheetId="9" r:id="rId6"/>
    <sheet name="Type7" sheetId="11" r:id="rId7"/>
    <sheet name="Type8" sheetId="7" r:id="rId8"/>
    <sheet name="Type15" sheetId="10" r:id="rId9"/>
    <sheet name="Type16" sheetId="12" r:id="rId10"/>
    <sheet name="Type17" sheetId="13" r:id="rId11"/>
  </sheets>
  <definedNames>
    <definedName name="area" localSheetId="0">Type1!$F$8</definedName>
    <definedName name="area" localSheetId="1">Type1!$F$8</definedName>
    <definedName name="area" localSheetId="8">Type15!$F$8</definedName>
    <definedName name="area" localSheetId="9">Type16!$F$8</definedName>
    <definedName name="area" localSheetId="10">Type17!$F$8</definedName>
    <definedName name="area" localSheetId="2">Type2!$F$8</definedName>
    <definedName name="area" localSheetId="4">Type5!$F$8</definedName>
    <definedName name="area" localSheetId="5">Type6!$F$8</definedName>
    <definedName name="area" localSheetId="6">Type7!$F$8</definedName>
    <definedName name="area" localSheetId="7">Type8!$F$8</definedName>
    <definedName name="area">Type4!$F$8</definedName>
    <definedName name="AVGRATE" localSheetId="0">Type1!$M$47</definedName>
    <definedName name="AVGRATE" localSheetId="1">Type1!$M$47</definedName>
    <definedName name="AVGRATE" localSheetId="8">Type15!$M$47</definedName>
    <definedName name="AVGRATE" localSheetId="9">Type16!$M$47</definedName>
    <definedName name="AVGRATE" localSheetId="10">Type17!$M$47</definedName>
    <definedName name="AVGRATE" localSheetId="2">Type2!$M$47</definedName>
    <definedName name="AVGRATE" localSheetId="4">Type5!$M$47</definedName>
    <definedName name="AVGRATE" localSheetId="5">Type6!$M$47</definedName>
    <definedName name="AVGRATE" localSheetId="6">Type7!$M$47</definedName>
    <definedName name="AVGRATE" localSheetId="7">Type8!$M$47</definedName>
    <definedName name="AVGRATE">Type4!$M$47</definedName>
    <definedName name="DATE" localSheetId="1">Type1!$F$6</definedName>
    <definedName name="DATE" localSheetId="8">Type15!$F$6</definedName>
    <definedName name="DATE" localSheetId="9">Type16!$F$6</definedName>
    <definedName name="DATE" localSheetId="10">Type17!$F$6</definedName>
    <definedName name="DATE" localSheetId="2">Type2!$F$6</definedName>
    <definedName name="DATE" localSheetId="4">Type5!$F$6</definedName>
    <definedName name="DATE" localSheetId="5">Type6!$F$6</definedName>
    <definedName name="DATE" localSheetId="6">Type7!$F$6</definedName>
    <definedName name="DATE" localSheetId="7">Type8!$F$6</definedName>
    <definedName name="DATE">Type4!$F$6</definedName>
    <definedName name="dater" localSheetId="1">Type1!$J$10</definedName>
    <definedName name="dater" localSheetId="8">Type15!$J$10</definedName>
    <definedName name="dater" localSheetId="9">Type16!$J$10</definedName>
    <definedName name="dater" localSheetId="10">Type17!$J$10</definedName>
    <definedName name="dater" localSheetId="2">Type2!$J$10</definedName>
    <definedName name="dater" localSheetId="4">Type5!$J$10</definedName>
    <definedName name="dater" localSheetId="5">Type6!$J$10</definedName>
    <definedName name="dater" localSheetId="6">Type7!$J$10</definedName>
    <definedName name="dater" localSheetId="7">Type8!$J$10</definedName>
    <definedName name="dater">Type4!$J$10</definedName>
    <definedName name="FINISH" localSheetId="1">Type1!$J$7</definedName>
    <definedName name="FINISH" localSheetId="8">Type15!$J$7</definedName>
    <definedName name="FINISH" localSheetId="9">Type16!$J$7</definedName>
    <definedName name="FINISH" localSheetId="10">Type17!$J$7</definedName>
    <definedName name="FINISH" localSheetId="2">Type2!$J$7</definedName>
    <definedName name="FINISH" localSheetId="4">Type5!$J$7</definedName>
    <definedName name="FINISH" localSheetId="5">Type6!$J$7</definedName>
    <definedName name="FINISH" localSheetId="6">Type7!$J$7</definedName>
    <definedName name="FINISH" localSheetId="7">Type8!$J$7</definedName>
    <definedName name="FINISH">Type4!$J$7</definedName>
    <definedName name="MARK" localSheetId="1">Type1!$B$5</definedName>
    <definedName name="MARK" localSheetId="8">Type15!$B$5</definedName>
    <definedName name="MARK" localSheetId="9">Type16!$B$5</definedName>
    <definedName name="MARK" localSheetId="10">Type17!$B$5</definedName>
    <definedName name="MARK" localSheetId="2">Type2!$B$5</definedName>
    <definedName name="MARK" localSheetId="4">Type5!$B$5</definedName>
    <definedName name="MARK" localSheetId="5">Type6!$B$5</definedName>
    <definedName name="MARK" localSheetId="6">Type7!$B$5</definedName>
    <definedName name="MARK" localSheetId="7">Type8!$B$5</definedName>
    <definedName name="MARK">Type4!$B$5</definedName>
    <definedName name="more" localSheetId="1">Type1!$B$6</definedName>
    <definedName name="more" localSheetId="8">Type15!$B$6</definedName>
    <definedName name="more" localSheetId="9">Type16!$B$6</definedName>
    <definedName name="more" localSheetId="10">Type17!$B$6</definedName>
    <definedName name="more" localSheetId="2">Type2!$B$6</definedName>
    <definedName name="more" localSheetId="4">Type5!$B$6</definedName>
    <definedName name="more" localSheetId="5">Type6!$B$6</definedName>
    <definedName name="more" localSheetId="6">Type7!$B$6</definedName>
    <definedName name="more" localSheetId="7">Type8!$B$6</definedName>
    <definedName name="more">Type4!$B$6</definedName>
    <definedName name="_xlnm.Print_Area" localSheetId="1">Type1!$A$1:$G$53</definedName>
    <definedName name="_xlnm.Print_Area" localSheetId="8">Type15!$A$1:$G$53</definedName>
    <definedName name="_xlnm.Print_Area" localSheetId="9">Type16!$A$1:$G$53</definedName>
    <definedName name="_xlnm.Print_Area" localSheetId="10">Type17!$A$1:$G$53</definedName>
    <definedName name="_xlnm.Print_Area" localSheetId="2">Type2!$A$1:$G$53</definedName>
    <definedName name="_xlnm.Print_Area" localSheetId="3">Type4!$A$1:$G$53</definedName>
    <definedName name="_xlnm.Print_Area" localSheetId="4">Type5!$A$1:$G$53</definedName>
    <definedName name="_xlnm.Print_Area" localSheetId="5">Type6!$A$1:$G$53</definedName>
    <definedName name="_xlnm.Print_Area" localSheetId="6">Type7!$A$1:$G$53</definedName>
    <definedName name="_xlnm.Print_Area" localSheetId="7">Type8!$A$1:$G$53</definedName>
    <definedName name="SLOPE" localSheetId="1">Type1!$C$11</definedName>
    <definedName name="SLOPE" localSheetId="8">Type15!$C$11</definedName>
    <definedName name="SLOPE" localSheetId="9">Type16!$C$11</definedName>
    <definedName name="SLOPE" localSheetId="10">Type17!$C$11</definedName>
    <definedName name="SLOPE" localSheetId="2">Type2!$C$11</definedName>
    <definedName name="SLOPE" localSheetId="4">Type5!$C$11</definedName>
    <definedName name="SLOPE" localSheetId="5">Type6!$C$11</definedName>
    <definedName name="SLOPE" localSheetId="6">Type7!$C$11</definedName>
    <definedName name="SLOPE" localSheetId="7">Type8!$C$11</definedName>
    <definedName name="SLOPE">Type4!$C$11</definedName>
    <definedName name="START" localSheetId="1">Type1!$I$7</definedName>
    <definedName name="START" localSheetId="8">Type15!$I$7</definedName>
    <definedName name="START" localSheetId="9">Type16!$I$7</definedName>
    <definedName name="START" localSheetId="10">Type17!$I$7</definedName>
    <definedName name="START" localSheetId="2">Type2!$I$7</definedName>
    <definedName name="START" localSheetId="4">Type5!$I$7</definedName>
    <definedName name="START" localSheetId="5">Type6!$I$7</definedName>
    <definedName name="START" localSheetId="6">Type7!$I$7</definedName>
    <definedName name="START" localSheetId="7">Type8!$I$7</definedName>
    <definedName name="START">Type4!$I$7</definedName>
    <definedName name="SUMDATE" localSheetId="1">Type1!$K$8</definedName>
    <definedName name="SUMDATE" localSheetId="8">Type15!$K$8</definedName>
    <definedName name="SUMDATE" localSheetId="9">Type16!$K$8</definedName>
    <definedName name="SUMDATE" localSheetId="10">Type17!$K$8</definedName>
    <definedName name="SUMDATE" localSheetId="2">Type2!$K$8</definedName>
    <definedName name="SUMDATE" localSheetId="4">Type5!$K$8</definedName>
    <definedName name="SUMDATE" localSheetId="5">Type6!$K$8</definedName>
    <definedName name="SUMDATE" localSheetId="6">Type7!$K$8</definedName>
    <definedName name="SUMDATE" localSheetId="7">Type8!$K$8</definedName>
    <definedName name="SUMDATE">Type4!$K$8</definedName>
  </definedNames>
  <calcPr calcId="152511"/>
</workbook>
</file>

<file path=xl/calcChain.xml><?xml version="1.0" encoding="utf-8"?>
<calcChain xmlns="http://schemas.openxmlformats.org/spreadsheetml/2006/main">
  <c r="D17" i="3" l="1"/>
  <c r="D16" i="3"/>
  <c r="D15" i="3"/>
  <c r="D14" i="3"/>
  <c r="D13" i="3"/>
  <c r="D12" i="3"/>
  <c r="D11" i="3"/>
  <c r="D10" i="3"/>
  <c r="M47" i="13"/>
  <c r="M46" i="13"/>
  <c r="E44" i="13"/>
  <c r="D44" i="13"/>
  <c r="C44" i="13"/>
  <c r="B44" i="13"/>
  <c r="G43" i="13"/>
  <c r="F43" i="13"/>
  <c r="F42" i="13"/>
  <c r="G42" i="13" s="1"/>
  <c r="F41" i="13"/>
  <c r="G41" i="13" s="1"/>
  <c r="F40" i="13"/>
  <c r="G40" i="13" s="1"/>
  <c r="F39" i="13"/>
  <c r="G39" i="13" s="1"/>
  <c r="G38" i="13"/>
  <c r="F38" i="13"/>
  <c r="G37" i="13"/>
  <c r="F37" i="13"/>
  <c r="F36" i="13"/>
  <c r="G36" i="13" s="1"/>
  <c r="F35" i="13"/>
  <c r="G35" i="13" s="1"/>
  <c r="F34" i="13"/>
  <c r="G34" i="13" s="1"/>
  <c r="F33" i="13"/>
  <c r="G33" i="13" s="1"/>
  <c r="F32" i="13"/>
  <c r="G32" i="13" s="1"/>
  <c r="F31" i="13"/>
  <c r="G31" i="13" s="1"/>
  <c r="F30" i="13"/>
  <c r="G30" i="13" s="1"/>
  <c r="F29" i="13"/>
  <c r="G29" i="13" s="1"/>
  <c r="F28" i="13"/>
  <c r="G28" i="13" s="1"/>
  <c r="F27" i="13"/>
  <c r="G27" i="13" s="1"/>
  <c r="F26" i="13"/>
  <c r="G26" i="13" s="1"/>
  <c r="F25" i="13"/>
  <c r="G25" i="13" s="1"/>
  <c r="F24" i="13"/>
  <c r="G24" i="13" s="1"/>
  <c r="F23" i="13"/>
  <c r="G23" i="13" s="1"/>
  <c r="F22" i="13"/>
  <c r="G22" i="13" s="1"/>
  <c r="F21" i="13"/>
  <c r="G21" i="13" s="1"/>
  <c r="F5" i="13"/>
  <c r="M47" i="12"/>
  <c r="M46" i="12"/>
  <c r="E44" i="12"/>
  <c r="D44" i="12"/>
  <c r="C44" i="12"/>
  <c r="B44" i="12"/>
  <c r="G43" i="12"/>
  <c r="F43" i="12"/>
  <c r="F42" i="12"/>
  <c r="G42" i="12" s="1"/>
  <c r="F41" i="12"/>
  <c r="G41" i="12" s="1"/>
  <c r="F40" i="12"/>
  <c r="G40" i="12" s="1"/>
  <c r="F39" i="12"/>
  <c r="G39" i="12" s="1"/>
  <c r="F38" i="12"/>
  <c r="G38" i="12" s="1"/>
  <c r="F37" i="12"/>
  <c r="G37" i="12" s="1"/>
  <c r="F36" i="12"/>
  <c r="G36" i="12" s="1"/>
  <c r="F35" i="12"/>
  <c r="G35" i="12" s="1"/>
  <c r="F34" i="12"/>
  <c r="G34" i="12" s="1"/>
  <c r="F33" i="12"/>
  <c r="G33" i="12" s="1"/>
  <c r="F32" i="12"/>
  <c r="G32" i="12" s="1"/>
  <c r="F31" i="12"/>
  <c r="G31" i="12" s="1"/>
  <c r="F30" i="12"/>
  <c r="G30" i="12" s="1"/>
  <c r="F29" i="12"/>
  <c r="G29" i="12" s="1"/>
  <c r="F28" i="12"/>
  <c r="G28" i="12" s="1"/>
  <c r="F27" i="12"/>
  <c r="G27" i="12" s="1"/>
  <c r="F26" i="12"/>
  <c r="G26" i="12" s="1"/>
  <c r="F25" i="12"/>
  <c r="G25" i="12" s="1"/>
  <c r="F24" i="12"/>
  <c r="G24" i="12" s="1"/>
  <c r="F23" i="12"/>
  <c r="G23" i="12" s="1"/>
  <c r="F22" i="12"/>
  <c r="G22" i="12" s="1"/>
  <c r="F21" i="12"/>
  <c r="G21" i="12" s="1"/>
  <c r="F5" i="12"/>
  <c r="M47" i="11"/>
  <c r="M46" i="11"/>
  <c r="E44" i="11"/>
  <c r="D44" i="11"/>
  <c r="C44" i="11"/>
  <c r="B44" i="11"/>
  <c r="G43" i="11"/>
  <c r="F43" i="11"/>
  <c r="F42" i="11"/>
  <c r="G42" i="11" s="1"/>
  <c r="G41" i="11"/>
  <c r="F41" i="11"/>
  <c r="F40" i="11"/>
  <c r="G40" i="11" s="1"/>
  <c r="F39" i="11"/>
  <c r="G39" i="11" s="1"/>
  <c r="F38" i="11"/>
  <c r="G38" i="11" s="1"/>
  <c r="G37" i="11"/>
  <c r="F37" i="11"/>
  <c r="F36" i="11"/>
  <c r="G36" i="11" s="1"/>
  <c r="F35" i="11"/>
  <c r="G35" i="11" s="1"/>
  <c r="F34" i="11"/>
  <c r="G34" i="11" s="1"/>
  <c r="F33" i="11"/>
  <c r="G33" i="11" s="1"/>
  <c r="F32" i="11"/>
  <c r="G32" i="11" s="1"/>
  <c r="F31" i="11"/>
  <c r="G31" i="11" s="1"/>
  <c r="F30" i="11"/>
  <c r="G30" i="11" s="1"/>
  <c r="F29" i="11"/>
  <c r="G29" i="11" s="1"/>
  <c r="F28" i="11"/>
  <c r="G28" i="11" s="1"/>
  <c r="F27" i="11"/>
  <c r="G27" i="11" s="1"/>
  <c r="F26" i="11"/>
  <c r="G26" i="11" s="1"/>
  <c r="F25" i="11"/>
  <c r="G25" i="11" s="1"/>
  <c r="F24" i="11"/>
  <c r="G24" i="11" s="1"/>
  <c r="F23" i="11"/>
  <c r="G23" i="11" s="1"/>
  <c r="F22" i="11"/>
  <c r="G22" i="11" s="1"/>
  <c r="F21" i="11"/>
  <c r="G21" i="11" s="1"/>
  <c r="F5" i="11"/>
  <c r="M47" i="10"/>
  <c r="M46" i="10"/>
  <c r="E44" i="10"/>
  <c r="D44" i="10"/>
  <c r="C44" i="10"/>
  <c r="B44" i="10"/>
  <c r="G43" i="10"/>
  <c r="F43" i="10"/>
  <c r="F42" i="10"/>
  <c r="G42" i="10" s="1"/>
  <c r="F41" i="10"/>
  <c r="G41" i="10" s="1"/>
  <c r="F40" i="10"/>
  <c r="G40" i="10" s="1"/>
  <c r="F39" i="10"/>
  <c r="G39" i="10" s="1"/>
  <c r="F38" i="10"/>
  <c r="G38" i="10" s="1"/>
  <c r="G37" i="10"/>
  <c r="F37" i="10"/>
  <c r="F36" i="10"/>
  <c r="G36" i="10" s="1"/>
  <c r="F35" i="10"/>
  <c r="G35" i="10" s="1"/>
  <c r="F34" i="10"/>
  <c r="G34" i="10" s="1"/>
  <c r="F33" i="10"/>
  <c r="G33" i="10" s="1"/>
  <c r="F32" i="10"/>
  <c r="G32" i="10" s="1"/>
  <c r="F31" i="10"/>
  <c r="G31" i="10" s="1"/>
  <c r="F30" i="10"/>
  <c r="G30" i="10" s="1"/>
  <c r="F29" i="10"/>
  <c r="G29" i="10" s="1"/>
  <c r="F28" i="10"/>
  <c r="G28" i="10" s="1"/>
  <c r="F27" i="10"/>
  <c r="G27" i="10" s="1"/>
  <c r="F26" i="10"/>
  <c r="G26" i="10" s="1"/>
  <c r="F25" i="10"/>
  <c r="G25" i="10" s="1"/>
  <c r="F24" i="10"/>
  <c r="G24" i="10" s="1"/>
  <c r="F23" i="10"/>
  <c r="G23" i="10" s="1"/>
  <c r="F22" i="10"/>
  <c r="G22" i="10" s="1"/>
  <c r="F21" i="10"/>
  <c r="G21" i="10" s="1"/>
  <c r="F5" i="10"/>
  <c r="M47" i="9"/>
  <c r="M46" i="9"/>
  <c r="E44" i="9"/>
  <c r="D44" i="9"/>
  <c r="C44" i="9"/>
  <c r="B44" i="9"/>
  <c r="G43" i="9"/>
  <c r="F43" i="9"/>
  <c r="F42" i="9"/>
  <c r="G42" i="9" s="1"/>
  <c r="F41" i="9"/>
  <c r="G41" i="9" s="1"/>
  <c r="F40" i="9"/>
  <c r="G40" i="9" s="1"/>
  <c r="F39" i="9"/>
  <c r="G39" i="9" s="1"/>
  <c r="F38" i="9"/>
  <c r="G38" i="9" s="1"/>
  <c r="G37" i="9"/>
  <c r="F37" i="9"/>
  <c r="F36" i="9"/>
  <c r="G36" i="9" s="1"/>
  <c r="F35" i="9"/>
  <c r="G35" i="9" s="1"/>
  <c r="F34" i="9"/>
  <c r="G34" i="9" s="1"/>
  <c r="F33" i="9"/>
  <c r="G33" i="9" s="1"/>
  <c r="F32" i="9"/>
  <c r="G32" i="9" s="1"/>
  <c r="F31" i="9"/>
  <c r="G31" i="9" s="1"/>
  <c r="F30" i="9"/>
  <c r="G30" i="9" s="1"/>
  <c r="F29" i="9"/>
  <c r="G29" i="9" s="1"/>
  <c r="F28" i="9"/>
  <c r="G28" i="9" s="1"/>
  <c r="F27" i="9"/>
  <c r="G27" i="9" s="1"/>
  <c r="F26" i="9"/>
  <c r="G26" i="9" s="1"/>
  <c r="F25" i="9"/>
  <c r="G25" i="9" s="1"/>
  <c r="F24" i="9"/>
  <c r="G24" i="9" s="1"/>
  <c r="F23" i="9"/>
  <c r="G23" i="9" s="1"/>
  <c r="F22" i="9"/>
  <c r="G22" i="9" s="1"/>
  <c r="F21" i="9"/>
  <c r="G21" i="9" s="1"/>
  <c r="F5" i="9"/>
  <c r="M47" i="8"/>
  <c r="M46" i="8"/>
  <c r="E44" i="8"/>
  <c r="D44" i="8"/>
  <c r="C44" i="8"/>
  <c r="B44" i="8"/>
  <c r="G43" i="8"/>
  <c r="F43" i="8"/>
  <c r="F42" i="8"/>
  <c r="G42" i="8" s="1"/>
  <c r="F41" i="8"/>
  <c r="G41" i="8" s="1"/>
  <c r="F40" i="8"/>
  <c r="G40" i="8" s="1"/>
  <c r="F39" i="8"/>
  <c r="G39" i="8" s="1"/>
  <c r="F38" i="8"/>
  <c r="G38" i="8" s="1"/>
  <c r="G37" i="8"/>
  <c r="F37" i="8"/>
  <c r="F36" i="8"/>
  <c r="G36" i="8" s="1"/>
  <c r="F35" i="8"/>
  <c r="G35" i="8" s="1"/>
  <c r="F34" i="8"/>
  <c r="G34" i="8" s="1"/>
  <c r="F33" i="8"/>
  <c r="G33" i="8" s="1"/>
  <c r="F32" i="8"/>
  <c r="G32" i="8" s="1"/>
  <c r="F31" i="8"/>
  <c r="G31" i="8" s="1"/>
  <c r="F30" i="8"/>
  <c r="G30" i="8" s="1"/>
  <c r="F29" i="8"/>
  <c r="G29" i="8" s="1"/>
  <c r="F28" i="8"/>
  <c r="G28" i="8" s="1"/>
  <c r="F27" i="8"/>
  <c r="G27" i="8" s="1"/>
  <c r="F26" i="8"/>
  <c r="G26" i="8" s="1"/>
  <c r="F25" i="8"/>
  <c r="G25" i="8" s="1"/>
  <c r="F24" i="8"/>
  <c r="G24" i="8" s="1"/>
  <c r="F23" i="8"/>
  <c r="G23" i="8" s="1"/>
  <c r="F22" i="8"/>
  <c r="G22" i="8" s="1"/>
  <c r="F21" i="8"/>
  <c r="G21" i="8" s="1"/>
  <c r="F5" i="8"/>
  <c r="M47" i="7"/>
  <c r="M46" i="7"/>
  <c r="E44" i="7"/>
  <c r="D44" i="7"/>
  <c r="C44" i="7"/>
  <c r="B44" i="7"/>
  <c r="G43" i="7"/>
  <c r="F43" i="7"/>
  <c r="G42" i="7"/>
  <c r="F42" i="7"/>
  <c r="F41" i="7"/>
  <c r="G41" i="7" s="1"/>
  <c r="G40" i="7"/>
  <c r="F40" i="7"/>
  <c r="F39" i="7"/>
  <c r="G39" i="7" s="1"/>
  <c r="F38" i="7"/>
  <c r="G38" i="7" s="1"/>
  <c r="F37" i="7"/>
  <c r="G37" i="7" s="1"/>
  <c r="F36" i="7"/>
  <c r="G36" i="7" s="1"/>
  <c r="F35" i="7"/>
  <c r="G35" i="7" s="1"/>
  <c r="G34" i="7"/>
  <c r="F34" i="7"/>
  <c r="F33" i="7"/>
  <c r="G33" i="7" s="1"/>
  <c r="F32" i="7"/>
  <c r="G32" i="7" s="1"/>
  <c r="F31" i="7"/>
  <c r="G31" i="7" s="1"/>
  <c r="F30" i="7"/>
  <c r="G30" i="7" s="1"/>
  <c r="F29" i="7"/>
  <c r="G29" i="7" s="1"/>
  <c r="F28" i="7"/>
  <c r="G28" i="7" s="1"/>
  <c r="F27" i="7"/>
  <c r="G27" i="7" s="1"/>
  <c r="F26" i="7"/>
  <c r="G26" i="7" s="1"/>
  <c r="F25" i="7"/>
  <c r="G25" i="7" s="1"/>
  <c r="G24" i="7"/>
  <c r="F24" i="7"/>
  <c r="F23" i="7"/>
  <c r="G23" i="7" s="1"/>
  <c r="F22" i="7"/>
  <c r="G22" i="7" s="1"/>
  <c r="F21" i="7"/>
  <c r="G21" i="7" s="1"/>
  <c r="F5" i="7"/>
  <c r="C18" i="3"/>
  <c r="G46" i="13" l="1"/>
  <c r="G47" i="13" s="1"/>
  <c r="I47" i="13" s="1"/>
  <c r="G49" i="13" s="1"/>
  <c r="G50" i="13" s="1"/>
  <c r="G46" i="7"/>
  <c r="G47" i="7" s="1"/>
  <c r="I47" i="7" s="1"/>
  <c r="G49" i="7" s="1"/>
  <c r="G50" i="7" s="1"/>
  <c r="G46" i="11"/>
  <c r="G47" i="11" s="1"/>
  <c r="I47" i="11" s="1"/>
  <c r="G49" i="11" s="1"/>
  <c r="G50" i="11" s="1"/>
  <c r="G46" i="12"/>
  <c r="G47" i="12" s="1"/>
  <c r="I47" i="12" s="1"/>
  <c r="G49" i="12" s="1"/>
  <c r="G50" i="12" s="1"/>
  <c r="G46" i="10"/>
  <c r="G47" i="10" s="1"/>
  <c r="I47" i="10" s="1"/>
  <c r="G49" i="10" s="1"/>
  <c r="G50" i="10" s="1"/>
  <c r="G46" i="9"/>
  <c r="G47" i="9" s="1"/>
  <c r="I47" i="9" s="1"/>
  <c r="G49" i="9" s="1"/>
  <c r="G50" i="9" s="1"/>
  <c r="G46" i="8"/>
  <c r="G47" i="8" s="1"/>
  <c r="I47" i="8" s="1"/>
  <c r="G49" i="8" s="1"/>
  <c r="G50" i="8" s="1"/>
  <c r="M47" i="6"/>
  <c r="M46" i="6"/>
  <c r="E44" i="6"/>
  <c r="D44" i="6"/>
  <c r="C44" i="6"/>
  <c r="B44" i="6"/>
  <c r="G43" i="6"/>
  <c r="F43" i="6"/>
  <c r="F42" i="6"/>
  <c r="G42" i="6" s="1"/>
  <c r="F41" i="6"/>
  <c r="G41" i="6" s="1"/>
  <c r="F40" i="6"/>
  <c r="G40" i="6" s="1"/>
  <c r="F39" i="6"/>
  <c r="G39" i="6" s="1"/>
  <c r="F38" i="6"/>
  <c r="G38" i="6" s="1"/>
  <c r="F37" i="6"/>
  <c r="G37" i="6" s="1"/>
  <c r="F36" i="6"/>
  <c r="G36" i="6" s="1"/>
  <c r="F35" i="6"/>
  <c r="G35" i="6" s="1"/>
  <c r="F34" i="6"/>
  <c r="G34" i="6" s="1"/>
  <c r="F33" i="6"/>
  <c r="G33" i="6" s="1"/>
  <c r="F32" i="6"/>
  <c r="G32" i="6" s="1"/>
  <c r="F31" i="6"/>
  <c r="G31" i="6" s="1"/>
  <c r="F30" i="6"/>
  <c r="G30" i="6" s="1"/>
  <c r="F29" i="6"/>
  <c r="G29" i="6" s="1"/>
  <c r="F28" i="6"/>
  <c r="G28" i="6" s="1"/>
  <c r="F27" i="6"/>
  <c r="G27" i="6" s="1"/>
  <c r="F26" i="6"/>
  <c r="G26" i="6" s="1"/>
  <c r="F25" i="6"/>
  <c r="G25" i="6" s="1"/>
  <c r="F24" i="6"/>
  <c r="G24" i="6" s="1"/>
  <c r="F23" i="6"/>
  <c r="G23" i="6" s="1"/>
  <c r="F22" i="6"/>
  <c r="G22" i="6" s="1"/>
  <c r="F21" i="6"/>
  <c r="G21" i="6" s="1"/>
  <c r="F5" i="6"/>
  <c r="G46" i="6" l="1"/>
  <c r="G47" i="6" s="1"/>
  <c r="I47" i="6" s="1"/>
  <c r="G49" i="6" s="1"/>
  <c r="G50" i="6" s="1"/>
  <c r="D9" i="3" s="1"/>
  <c r="M47" i="5" l="1"/>
  <c r="M46" i="5"/>
  <c r="E44" i="5"/>
  <c r="D44" i="5"/>
  <c r="C44" i="5"/>
  <c r="B44" i="5"/>
  <c r="G43" i="5"/>
  <c r="F43" i="5"/>
  <c r="F42" i="5"/>
  <c r="G42" i="5" s="1"/>
  <c r="F41" i="5"/>
  <c r="G41" i="5" s="1"/>
  <c r="F40" i="5"/>
  <c r="G40" i="5" s="1"/>
  <c r="F39" i="5"/>
  <c r="G39" i="5" s="1"/>
  <c r="F38" i="5"/>
  <c r="G38" i="5" s="1"/>
  <c r="G37" i="5"/>
  <c r="F37" i="5"/>
  <c r="F36" i="5"/>
  <c r="G36" i="5" s="1"/>
  <c r="F35" i="5"/>
  <c r="G35" i="5" s="1"/>
  <c r="F34" i="5"/>
  <c r="G34" i="5" s="1"/>
  <c r="F33" i="5"/>
  <c r="G33" i="5" s="1"/>
  <c r="F32" i="5"/>
  <c r="G32" i="5" s="1"/>
  <c r="F31" i="5"/>
  <c r="G31" i="5" s="1"/>
  <c r="F30" i="5"/>
  <c r="G30" i="5" s="1"/>
  <c r="F29" i="5"/>
  <c r="G29" i="5" s="1"/>
  <c r="F28" i="5"/>
  <c r="G28" i="5" s="1"/>
  <c r="F27" i="5"/>
  <c r="G27" i="5" s="1"/>
  <c r="F26" i="5"/>
  <c r="G26" i="5" s="1"/>
  <c r="F25" i="5"/>
  <c r="G25" i="5" s="1"/>
  <c r="F24" i="5"/>
  <c r="G24" i="5" s="1"/>
  <c r="F23" i="5"/>
  <c r="G23" i="5" s="1"/>
  <c r="F22" i="5"/>
  <c r="G22" i="5" s="1"/>
  <c r="F21" i="5"/>
  <c r="G21" i="5" s="1"/>
  <c r="F5" i="5"/>
  <c r="F4" i="3"/>
  <c r="G46" i="5" l="1"/>
  <c r="G47" i="5" s="1"/>
  <c r="I47" i="5" s="1"/>
  <c r="G49" i="5" s="1"/>
  <c r="G50" i="5" s="1"/>
  <c r="D8" i="3" s="1"/>
  <c r="D18" i="3" s="1"/>
  <c r="M47" i="1" l="1"/>
  <c r="M46" i="1"/>
  <c r="F27" i="1" l="1"/>
  <c r="G27" i="1" s="1"/>
  <c r="F28" i="1"/>
  <c r="G28" i="1" s="1"/>
  <c r="F29" i="1"/>
  <c r="G29" i="1" s="1"/>
  <c r="F30" i="1"/>
  <c r="G30" i="1" s="1"/>
  <c r="F31" i="1"/>
  <c r="G31" i="1" s="1"/>
  <c r="F32" i="1"/>
  <c r="G32" i="1" s="1"/>
  <c r="F35" i="1"/>
  <c r="G35" i="1" s="1"/>
  <c r="F21" i="1"/>
  <c r="G21" i="1" s="1"/>
  <c r="F22" i="1"/>
  <c r="G22" i="1" s="1"/>
  <c r="F23" i="1"/>
  <c r="G23" i="1" s="1"/>
  <c r="F24" i="1"/>
  <c r="G24" i="1" s="1"/>
  <c r="F25" i="1"/>
  <c r="G25" i="1" s="1"/>
  <c r="F26" i="1"/>
  <c r="G26" i="1" s="1"/>
  <c r="F33" i="1"/>
  <c r="G33" i="1" s="1"/>
  <c r="F34" i="1"/>
  <c r="G34" i="1" s="1"/>
  <c r="F36" i="1"/>
  <c r="G36" i="1" s="1"/>
  <c r="F37" i="1"/>
  <c r="G37" i="1" s="1"/>
  <c r="F38" i="1"/>
  <c r="G38" i="1" s="1"/>
  <c r="F39" i="1"/>
  <c r="G39" i="1" s="1"/>
  <c r="F40" i="1"/>
  <c r="G40" i="1" s="1"/>
  <c r="F41" i="1"/>
  <c r="G41" i="1" s="1"/>
  <c r="F42" i="1"/>
  <c r="G42" i="1" s="1"/>
  <c r="F43" i="1"/>
  <c r="G43" i="1" s="1"/>
  <c r="F5" i="1"/>
  <c r="E44" i="1"/>
  <c r="D44" i="1"/>
  <c r="C44" i="1"/>
  <c r="B44" i="1"/>
  <c r="G46" i="1" l="1"/>
  <c r="G47" i="1" s="1"/>
  <c r="I47" i="1" s="1"/>
  <c r="G49" i="1" s="1"/>
  <c r="G50" i="1" s="1"/>
</calcChain>
</file>

<file path=xl/sharedStrings.xml><?xml version="1.0" encoding="utf-8"?>
<sst xmlns="http://schemas.openxmlformats.org/spreadsheetml/2006/main" count="511" uniqueCount="61">
  <si>
    <t>DISTRICT</t>
  </si>
  <si>
    <t xml:space="preserve">RUN DATE  ------  </t>
  </si>
  <si>
    <t>MARK</t>
  </si>
  <si>
    <t xml:space="preserve"> EFFECTIVE DATE  ------  </t>
  </si>
  <si>
    <t>BLOCK</t>
  </si>
  <si>
    <t>Hectares</t>
  </si>
  <si>
    <t>Comments:</t>
  </si>
  <si>
    <t>* Lodgepole pine stems 15 cm dbh class all others 20 cm dbh class</t>
  </si>
  <si>
    <t>TOTAL</t>
  </si>
  <si>
    <t>LIVE</t>
  </si>
  <si>
    <t>DEAD</t>
  </si>
  <si>
    <t xml:space="preserve">STEMS </t>
  </si>
  <si>
    <t>STEMS  X</t>
  </si>
  <si>
    <t>CLASS</t>
  </si>
  <si>
    <t>(x2 @ 35cm.)</t>
  </si>
  <si>
    <t>DIAMETER</t>
  </si>
  <si>
    <t xml:space="preserve">TOTAL   STEMS   X   DIA. -----------------------------------------  </t>
  </si>
  <si>
    <t xml:space="preserve">HOURS   PER   HECTARE  --------------------------------------  </t>
  </si>
  <si>
    <t xml:space="preserve"> </t>
  </si>
  <si>
    <t>SIGNATURE:</t>
  </si>
  <si>
    <t>Avg. rate =</t>
  </si>
  <si>
    <t>DECIDUOUS</t>
  </si>
  <si>
    <t>CONIFER*</t>
  </si>
  <si>
    <t>POTENTIAL*</t>
  </si>
  <si>
    <t>USELESS*</t>
  </si>
  <si>
    <t xml:space="preserve">TIMBER TYPE  ------- </t>
  </si>
  <si>
    <t>ROOT DISEASE HECTARES TO BE TREATED  --------------</t>
  </si>
  <si>
    <t>TIMBER TYPE STEMS PER HECTARE **</t>
  </si>
  <si>
    <t>TOTAL COST ESTIMATE =</t>
  </si>
  <si>
    <t>ROOT DISEASE CONTROL</t>
  </si>
  <si>
    <t>LIVE***</t>
  </si>
  <si>
    <t>End Date subject to IAM amendments and machine rate changes.</t>
  </si>
  <si>
    <t>ROOT DISEASE COST PER HA.($600/HA Min.) ----------------------</t>
  </si>
  <si>
    <t>***Live Deciduous may be combined with Live Conifers in Live Conifer column.</t>
  </si>
  <si>
    <t>/2</t>
  </si>
  <si>
    <t>Combined Cat 324E &amp; Cat 329E =</t>
  </si>
  <si>
    <t>DEAD + LIVE</t>
  </si>
  <si>
    <t>Notes:</t>
  </si>
  <si>
    <t>time of initial submission****</t>
  </si>
  <si>
    <t>****For appraisal cost estimates, you may use the Root Disease form in effect at the</t>
  </si>
  <si>
    <t>** Use Timber Type Stems/Ha information from Total Stem (Unreduced) Compilation.</t>
  </si>
  <si>
    <t>Valid July 1, 2018</t>
  </si>
  <si>
    <t>Machine Rates are from current IAM Appendix I (based on 2016-2017 Blue Book)</t>
  </si>
  <si>
    <t>CP70 Root Disease Treatment Summary</t>
  </si>
  <si>
    <t>DSE</t>
  </si>
  <si>
    <t>FE6070</t>
  </si>
  <si>
    <t>Treatment Ha</t>
  </si>
  <si>
    <t>Estimated Cost</t>
  </si>
  <si>
    <t>1</t>
  </si>
  <si>
    <t>2</t>
  </si>
  <si>
    <t>5</t>
  </si>
  <si>
    <t>Total:</t>
  </si>
  <si>
    <t>70</t>
  </si>
  <si>
    <t>Type</t>
  </si>
  <si>
    <t>4</t>
  </si>
  <si>
    <t>7</t>
  </si>
  <si>
    <t>6</t>
  </si>
  <si>
    <t>8</t>
  </si>
  <si>
    <t>15</t>
  </si>
  <si>
    <t>16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</si>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</sst>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0.0"/>
    <numFmt numFmtId="165" formatCode="&quot;$&quot;#,##0.00"/>
  </numFmts>
  <fonts count="17" x14ac:knownFonts="1">
    <font>
      <sz val="10"/>
      <name val="MS Sans Serif"/>
    </font>
    <font>
      <b/>
      <sz val="10"/>
      <name val="MS Sans Serif"/>
    </font>
    <font>
      <b/>
      <sz val="10"/>
      <name val="Courier"/>
    </font>
    <font>
      <sz val="10"/>
      <color indexed="10"/>
      <name val="MS Sans Serif"/>
      <family val="2"/>
    </font>
    <font>
      <sz val="8.5"/>
      <name val="MS Sans Serif"/>
      <family val="2"/>
    </font>
    <font>
      <b/>
      <sz val="12"/>
      <name val="MS Sans Serif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MS Sans Serif"/>
      <family val="2"/>
    </font>
    <font>
      <sz val="10"/>
      <name val="MS Sans Serif"/>
      <family val="2"/>
    </font>
    <font>
      <sz val="8"/>
      <name val="MS Sans Serif"/>
    </font>
    <font>
      <u/>
      <sz val="10"/>
      <name val="MS Sans Serif"/>
      <family val="2"/>
    </font>
    <font>
      <b/>
      <u/>
      <sz val="10"/>
      <name val="MS Sans Serif"/>
      <family val="2"/>
    </font>
    <font>
      <b/>
      <i/>
      <u/>
      <sz val="12"/>
      <name val="Arial"/>
      <family val="2"/>
    </font>
    <font>
      <i/>
      <u/>
      <sz val="10"/>
      <name val="MS Sans Serif"/>
      <family val="2"/>
    </font>
    <font>
      <i/>
      <sz val="10"/>
      <name val="MS Sans Serif"/>
      <family val="2"/>
    </font>
    <font>
      <sz val="10"/>
      <name val="MS Sans Serif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6" fillId="0" borderId="0" applyFont="0" applyFill="0" applyBorder="0" applyAlignment="0" applyProtection="0"/>
  </cellStyleXfs>
  <cellXfs count="114">
    <xf numFmtId="0" fontId="0" fillId="0" borderId="0" xfId="0"/>
    <xf numFmtId="0" fontId="0" fillId="0" borderId="0" xfId="0" quotePrefix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8" fontId="0" fillId="0" borderId="4" xfId="0" applyNumberFormat="1" applyBorder="1"/>
    <xf numFmtId="2" fontId="0" fillId="0" borderId="0" xfId="0" applyNumberFormat="1"/>
    <xf numFmtId="0" fontId="1" fillId="0" borderId="0" xfId="0" applyFont="1"/>
    <xf numFmtId="0" fontId="0" fillId="0" borderId="0" xfId="0" applyProtection="1"/>
    <xf numFmtId="0" fontId="1" fillId="0" borderId="0" xfId="0" applyFont="1" applyProtection="1"/>
    <xf numFmtId="0" fontId="0" fillId="0" borderId="0" xfId="0" quotePrefix="1" applyAlignment="1" applyProtection="1">
      <alignment horizontal="left"/>
    </xf>
    <xf numFmtId="0" fontId="0" fillId="0" borderId="0" xfId="0" applyAlignment="1" applyProtection="1">
      <alignment horizontal="right"/>
    </xf>
    <xf numFmtId="0" fontId="0" fillId="0" borderId="0" xfId="0" applyAlignment="1" applyProtection="1">
      <alignment horizontal="center"/>
    </xf>
    <xf numFmtId="0" fontId="0" fillId="0" borderId="0" xfId="0" quotePrefix="1" applyAlignment="1" applyProtection="1">
      <alignment horizontal="right"/>
    </xf>
    <xf numFmtId="2" fontId="0" fillId="0" borderId="0" xfId="0" applyNumberFormat="1" applyProtection="1"/>
    <xf numFmtId="15" fontId="0" fillId="0" borderId="0" xfId="0" applyNumberFormat="1"/>
    <xf numFmtId="0" fontId="2" fillId="0" borderId="0" xfId="0" applyFont="1"/>
    <xf numFmtId="7" fontId="2" fillId="0" borderId="4" xfId="0" applyNumberFormat="1" applyFont="1" applyBorder="1" applyProtection="1"/>
    <xf numFmtId="0" fontId="0" fillId="0" borderId="4" xfId="0" applyBorder="1"/>
    <xf numFmtId="0" fontId="1" fillId="0" borderId="0" xfId="0" applyFont="1" applyBorder="1" applyAlignment="1" applyProtection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Alignment="1" applyProtection="1">
      <alignment horizontal="center"/>
    </xf>
    <xf numFmtId="0" fontId="0" fillId="0" borderId="0" xfId="0" quotePrefix="1" applyAlignment="1">
      <alignment horizontal="center"/>
    </xf>
    <xf numFmtId="0" fontId="0" fillId="0" borderId="0" xfId="0" quotePrefix="1" applyAlignment="1" applyProtection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5" xfId="0" quotePrefix="1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0" applyFont="1" applyFill="1"/>
    <xf numFmtId="0" fontId="0" fillId="0" borderId="0" xfId="0" applyFill="1" applyBorder="1" applyAlignment="1">
      <alignment horizontal="center"/>
    </xf>
    <xf numFmtId="0" fontId="0" fillId="0" borderId="0" xfId="0" quotePrefix="1" applyAlignment="1">
      <alignment horizontal="right"/>
    </xf>
    <xf numFmtId="0" fontId="0" fillId="0" borderId="0" xfId="0" applyBorder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64" fontId="4" fillId="0" borderId="0" xfId="0" applyNumberFormat="1" applyFont="1" applyAlignment="1" applyProtection="1">
      <alignment horizontal="center"/>
    </xf>
    <xf numFmtId="164" fontId="0" fillId="0" borderId="0" xfId="0" applyNumberFormat="1" applyProtection="1"/>
    <xf numFmtId="14" fontId="0" fillId="0" borderId="4" xfId="0" applyNumberFormat="1" applyBorder="1" applyAlignment="1" applyProtection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3" fillId="2" borderId="0" xfId="0" applyFont="1" applyFill="1"/>
    <xf numFmtId="14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left"/>
      <protection locked="0"/>
    </xf>
    <xf numFmtId="164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0" fillId="2" borderId="8" xfId="0" applyFill="1" applyBorder="1" applyProtection="1"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0" fontId="6" fillId="0" borderId="0" xfId="0" applyFont="1"/>
    <xf numFmtId="0" fontId="6" fillId="0" borderId="0" xfId="0" applyFont="1" applyBorder="1" applyAlignment="1">
      <alignment horizontal="center"/>
    </xf>
    <xf numFmtId="8" fontId="7" fillId="3" borderId="4" xfId="0" applyNumberFormat="1" applyFont="1" applyFill="1" applyBorder="1"/>
    <xf numFmtId="0" fontId="7" fillId="0" borderId="3" xfId="0" quotePrefix="1" applyFont="1" applyBorder="1" applyAlignment="1">
      <alignment horizontal="right"/>
    </xf>
    <xf numFmtId="0" fontId="6" fillId="0" borderId="3" xfId="0" applyFont="1" applyBorder="1"/>
    <xf numFmtId="0" fontId="8" fillId="2" borderId="4" xfId="0" applyFont="1" applyFill="1" applyBorder="1" applyAlignment="1" applyProtection="1">
      <alignment horizontal="center"/>
      <protection locked="0"/>
    </xf>
    <xf numFmtId="0" fontId="8" fillId="0" borderId="6" xfId="0" applyFont="1" applyBorder="1" applyAlignment="1" applyProtection="1">
      <alignment horizontal="left"/>
    </xf>
    <xf numFmtId="0" fontId="0" fillId="0" borderId="6" xfId="0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0" fontId="0" fillId="0" borderId="10" xfId="0" quotePrefix="1" applyBorder="1" applyAlignment="1" applyProtection="1">
      <alignment horizontal="center"/>
    </xf>
    <xf numFmtId="0" fontId="9" fillId="0" borderId="0" xfId="0" applyFont="1" applyAlignment="1">
      <alignment horizontal="center"/>
    </xf>
    <xf numFmtId="165" fontId="6" fillId="0" borderId="0" xfId="0" applyNumberFormat="1" applyFont="1"/>
    <xf numFmtId="0" fontId="6" fillId="0" borderId="0" xfId="0" applyFont="1" applyAlignment="1">
      <alignment horizontal="right"/>
    </xf>
    <xf numFmtId="0" fontId="8" fillId="0" borderId="6" xfId="0" applyFont="1" applyBorder="1" applyAlignment="1">
      <alignment horizontal="left"/>
    </xf>
    <xf numFmtId="0" fontId="7" fillId="0" borderId="0" xfId="0" quotePrefix="1" applyFont="1" applyAlignment="1" applyProtection="1">
      <alignment horizontal="left"/>
    </xf>
    <xf numFmtId="0" fontId="7" fillId="0" borderId="0" xfId="0" applyFont="1" applyProtection="1"/>
    <xf numFmtId="0" fontId="8" fillId="0" borderId="0" xfId="0" applyFont="1" applyAlignment="1">
      <alignment horizontal="right"/>
    </xf>
    <xf numFmtId="0" fontId="8" fillId="0" borderId="0" xfId="0" quotePrefix="1" applyFont="1" applyAlignment="1">
      <alignment horizontal="left"/>
    </xf>
    <xf numFmtId="0" fontId="8" fillId="0" borderId="0" xfId="0" applyFont="1"/>
    <xf numFmtId="0" fontId="8" fillId="0" borderId="5" xfId="0" applyFont="1" applyBorder="1" applyAlignment="1" applyProtection="1">
      <alignment horizontal="left"/>
    </xf>
    <xf numFmtId="165" fontId="8" fillId="0" borderId="0" xfId="0" applyNumberFormat="1" applyFont="1"/>
    <xf numFmtId="164" fontId="0" fillId="0" borderId="4" xfId="0" applyNumberFormat="1" applyBorder="1"/>
    <xf numFmtId="2" fontId="0" fillId="0" borderId="4" xfId="0" applyNumberFormat="1" applyBorder="1"/>
    <xf numFmtId="0" fontId="9" fillId="0" borderId="11" xfId="0" applyFont="1" applyBorder="1" applyAlignment="1" applyProtection="1">
      <alignment horizontal="center"/>
    </xf>
    <xf numFmtId="0" fontId="9" fillId="0" borderId="3" xfId="0" quotePrefix="1" applyFont="1" applyBorder="1" applyAlignment="1" applyProtection="1">
      <alignment horizontal="center"/>
    </xf>
    <xf numFmtId="0" fontId="9" fillId="0" borderId="12" xfId="0" quotePrefix="1" applyFont="1" applyBorder="1" applyAlignment="1" applyProtection="1">
      <alignment horizontal="center"/>
    </xf>
    <xf numFmtId="0" fontId="0" fillId="0" borderId="13" xfId="0" quotePrefix="1" applyBorder="1" applyAlignment="1" applyProtection="1">
      <alignment horizontal="center"/>
    </xf>
    <xf numFmtId="0" fontId="5" fillId="0" borderId="0" xfId="0" applyFont="1" applyAlignment="1">
      <alignment horizontal="center"/>
    </xf>
    <xf numFmtId="0" fontId="0" fillId="0" borderId="10" xfId="0" applyFill="1" applyBorder="1" applyAlignment="1" applyProtection="1">
      <alignment horizontal="center"/>
    </xf>
    <xf numFmtId="0" fontId="0" fillId="0" borderId="9" xfId="0" applyFill="1" applyBorder="1" applyAlignment="1" applyProtection="1">
      <alignment horizontal="center"/>
    </xf>
    <xf numFmtId="0" fontId="8" fillId="0" borderId="0" xfId="0" applyFont="1" applyFill="1" applyAlignment="1">
      <alignment horizontal="center"/>
    </xf>
    <xf numFmtId="0" fontId="8" fillId="0" borderId="11" xfId="0" quotePrefix="1" applyFont="1" applyBorder="1" applyAlignment="1">
      <alignment horizontal="left"/>
    </xf>
    <xf numFmtId="0" fontId="0" fillId="0" borderId="0" xfId="0" applyFill="1" applyBorder="1" applyAlignment="1" applyProtection="1">
      <alignment horizontal="left"/>
    </xf>
    <xf numFmtId="0" fontId="0" fillId="2" borderId="4" xfId="0" applyFill="1" applyBorder="1" applyAlignment="1" applyProtection="1">
      <alignment horizontal="center"/>
      <protection locked="0"/>
    </xf>
    <xf numFmtId="4" fontId="0" fillId="0" borderId="0" xfId="0" applyNumberFormat="1"/>
    <xf numFmtId="0" fontId="9" fillId="0" borderId="0" xfId="0" applyFont="1" applyAlignment="1">
      <alignment horizontal="left"/>
    </xf>
    <xf numFmtId="0" fontId="9" fillId="0" borderId="0" xfId="0" applyFont="1" applyProtection="1"/>
    <xf numFmtId="0" fontId="0" fillId="0" borderId="0" xfId="0" quotePrefix="1"/>
    <xf numFmtId="0" fontId="8" fillId="2" borderId="4" xfId="0" applyFont="1" applyFill="1" applyBorder="1" applyAlignment="1" applyProtection="1">
      <alignment horizontal="center" vertical="center"/>
      <protection locked="0"/>
    </xf>
    <xf numFmtId="49" fontId="9" fillId="2" borderId="4" xfId="0" applyNumberFormat="1" applyFont="1" applyFill="1" applyBorder="1" applyAlignment="1" applyProtection="1">
      <alignment horizontal="center"/>
      <protection locked="0"/>
    </xf>
    <xf numFmtId="0" fontId="11" fillId="0" borderId="0" xfId="0" applyFont="1" applyAlignment="1" applyProtection="1"/>
    <xf numFmtId="0" fontId="7" fillId="0" borderId="0" xfId="0" applyFont="1" applyAlignment="1" applyProtection="1"/>
    <xf numFmtId="0" fontId="0" fillId="0" borderId="0" xfId="0" applyAlignment="1" applyProtection="1"/>
    <xf numFmtId="0" fontId="12" fillId="0" borderId="0" xfId="0" applyFont="1" applyBorder="1" applyAlignment="1" applyProtection="1"/>
    <xf numFmtId="0" fontId="0" fillId="0" borderId="0" xfId="0" applyBorder="1" applyAlignment="1" applyProtection="1"/>
    <xf numFmtId="0" fontId="1" fillId="0" borderId="0" xfId="0" applyFont="1" applyBorder="1" applyAlignment="1" applyProtection="1"/>
    <xf numFmtId="0" fontId="12" fillId="0" borderId="0" xfId="0" applyFont="1" applyAlignment="1" applyProtection="1">
      <alignment horizontal="left"/>
    </xf>
    <xf numFmtId="0" fontId="13" fillId="0" borderId="0" xfId="0" applyFont="1" applyAlignment="1" applyProtection="1"/>
    <xf numFmtId="0" fontId="14" fillId="0" borderId="0" xfId="0" applyFont="1" applyAlignment="1" applyProtection="1"/>
    <xf numFmtId="0" fontId="14" fillId="0" borderId="0" xfId="0" applyFont="1" applyBorder="1" applyAlignment="1" applyProtection="1"/>
    <xf numFmtId="0" fontId="15" fillId="0" borderId="0" xfId="0" applyFont="1" applyProtection="1"/>
    <xf numFmtId="49" fontId="0" fillId="2" borderId="4" xfId="0" applyNumberFormat="1" applyFill="1" applyBorder="1" applyAlignment="1" applyProtection="1">
      <alignment horizontal="center"/>
      <protection locked="0"/>
    </xf>
    <xf numFmtId="164" fontId="9" fillId="2" borderId="4" xfId="0" applyNumberFormat="1" applyFont="1" applyFill="1" applyBorder="1" applyAlignment="1" applyProtection="1">
      <alignment horizontal="center" vertical="center"/>
      <protection locked="0"/>
    </xf>
    <xf numFmtId="8" fontId="9" fillId="2" borderId="4" xfId="1" applyNumberFormat="1" applyFont="1" applyFill="1" applyBorder="1" applyAlignment="1" applyProtection="1">
      <alignment horizontal="center" vertical="center"/>
      <protection locked="0"/>
    </xf>
    <xf numFmtId="49" fontId="8" fillId="2" borderId="4" xfId="0" applyNumberFormat="1" applyFont="1" applyFill="1" applyBorder="1" applyAlignment="1" applyProtection="1">
      <alignment horizontal="center"/>
      <protection locked="0"/>
    </xf>
    <xf numFmtId="164" fontId="8" fillId="2" borderId="4" xfId="0" applyNumberFormat="1" applyFont="1" applyFill="1" applyBorder="1" applyAlignment="1" applyProtection="1">
      <alignment horizontal="center" vertical="center"/>
      <protection locked="0"/>
    </xf>
    <xf numFmtId="8" fontId="8" fillId="2" borderId="4" xfId="1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8"/>
  <sheetViews>
    <sheetView tabSelected="1" workbookViewId="0">
      <selection activeCell="C10" sqref="C10"/>
    </sheetView>
  </sheetViews>
  <sheetFormatPr defaultRowHeight="13" x14ac:dyDescent="0.3"/>
  <cols>
    <col min="3" max="3" width="16.81640625" customWidth="1"/>
    <col min="4" max="4" width="18.08984375" customWidth="1"/>
    <col min="5" max="5" width="13.453125" bestFit="1" customWidth="1"/>
    <col min="6" max="7" width="9.90625" bestFit="1" customWidth="1"/>
  </cols>
  <sheetData>
    <row r="2" spans="1:6" x14ac:dyDescent="0.3">
      <c r="A2" s="113" t="s">
        <v>43</v>
      </c>
      <c r="B2" s="113"/>
      <c r="C2" s="113"/>
      <c r="D2" s="113"/>
      <c r="E2" s="113"/>
      <c r="F2" s="113"/>
    </row>
    <row r="4" spans="1:6" x14ac:dyDescent="0.3">
      <c r="A4" s="1" t="s">
        <v>0</v>
      </c>
      <c r="B4" s="94" t="s">
        <v>44</v>
      </c>
      <c r="C4" s="21"/>
      <c r="D4" s="2"/>
      <c r="E4" s="37" t="s">
        <v>1</v>
      </c>
      <c r="F4" s="42">
        <f ca="1">NOW()</f>
        <v>43284.534130671294</v>
      </c>
    </row>
    <row r="5" spans="1:6" x14ac:dyDescent="0.3">
      <c r="A5" s="27" t="s">
        <v>2</v>
      </c>
      <c r="B5" s="59" t="s">
        <v>45</v>
      </c>
      <c r="C5" s="38"/>
      <c r="E5" s="37" t="s">
        <v>3</v>
      </c>
      <c r="F5" s="47">
        <v>43280</v>
      </c>
    </row>
    <row r="7" spans="1:6" x14ac:dyDescent="0.3">
      <c r="B7" t="s">
        <v>53</v>
      </c>
      <c r="C7" t="s">
        <v>46</v>
      </c>
      <c r="D7" t="s">
        <v>47</v>
      </c>
    </row>
    <row r="8" spans="1:6" x14ac:dyDescent="0.3">
      <c r="B8" s="107" t="s">
        <v>48</v>
      </c>
      <c r="C8" s="108">
        <v>15.3</v>
      </c>
      <c r="D8" s="109">
        <f>Type1!G50</f>
        <v>22730.111746874998</v>
      </c>
    </row>
    <row r="9" spans="1:6" x14ac:dyDescent="0.3">
      <c r="B9" s="107" t="s">
        <v>49</v>
      </c>
      <c r="C9" s="108">
        <v>1.3</v>
      </c>
      <c r="D9" s="109">
        <f>Type2!G50</f>
        <v>1361.8590374999999</v>
      </c>
    </row>
    <row r="10" spans="1:6" x14ac:dyDescent="0.3">
      <c r="B10" s="107" t="s">
        <v>54</v>
      </c>
      <c r="C10" s="108">
        <v>11.5</v>
      </c>
      <c r="D10" s="109">
        <f>Type4!G50</f>
        <v>20528.812078125</v>
      </c>
    </row>
    <row r="11" spans="1:6" x14ac:dyDescent="0.3">
      <c r="B11" s="107" t="s">
        <v>50</v>
      </c>
      <c r="C11" s="108">
        <v>2.7</v>
      </c>
      <c r="D11" s="109">
        <f>Type5!G50</f>
        <v>5826.7886624999992</v>
      </c>
    </row>
    <row r="12" spans="1:6" x14ac:dyDescent="0.3">
      <c r="B12" s="107" t="s">
        <v>56</v>
      </c>
      <c r="C12" s="108">
        <v>2.4</v>
      </c>
      <c r="D12" s="109">
        <f>Type6!G50</f>
        <v>1932.5416499999997</v>
      </c>
    </row>
    <row r="13" spans="1:6" x14ac:dyDescent="0.3">
      <c r="B13" s="107" t="s">
        <v>55</v>
      </c>
      <c r="C13" s="108">
        <v>0.3</v>
      </c>
      <c r="D13" s="109">
        <f>Type7!G50</f>
        <v>274.12880624999997</v>
      </c>
    </row>
    <row r="14" spans="1:6" x14ac:dyDescent="0.3">
      <c r="B14" s="107" t="s">
        <v>57</v>
      </c>
      <c r="C14" s="108">
        <v>7.1</v>
      </c>
      <c r="D14" s="109">
        <f>Type8!G50</f>
        <v>7466.305640624998</v>
      </c>
    </row>
    <row r="15" spans="1:6" x14ac:dyDescent="0.3">
      <c r="B15" s="107" t="s">
        <v>58</v>
      </c>
      <c r="C15" s="108">
        <v>8.3000000000000007</v>
      </c>
      <c r="D15" s="109">
        <f>Type15!G50</f>
        <v>11758.139493750003</v>
      </c>
    </row>
    <row r="16" spans="1:6" x14ac:dyDescent="0.3">
      <c r="B16" s="107" t="s">
        <v>59</v>
      </c>
      <c r="C16" s="108">
        <v>0.8</v>
      </c>
      <c r="D16" s="109">
        <f>Type16!G50</f>
        <v>697.75387499999999</v>
      </c>
    </row>
    <row r="17" spans="2:4" x14ac:dyDescent="0.3">
      <c r="B17" s="107" t="s">
        <v>60</v>
      </c>
      <c r="C17" s="108">
        <v>1.7</v>
      </c>
      <c r="D17" s="109">
        <f>Type17!G50</f>
        <v>3258.2824218749997</v>
      </c>
    </row>
    <row r="18" spans="2:4" x14ac:dyDescent="0.3">
      <c r="B18" s="110" t="s">
        <v>51</v>
      </c>
      <c r="C18" s="111">
        <f>SUM(C8:C17)</f>
        <v>51.400000000000006</v>
      </c>
      <c r="D18" s="112">
        <f>SUM(D8:D17)</f>
        <v>75834.723412499996</v>
      </c>
    </row>
  </sheetData>
  <mergeCells count="1">
    <mergeCell ref="A2:F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6"/>
  <sheetViews>
    <sheetView view="pageLayout" topLeftCell="A2" zoomScaleNormal="100" workbookViewId="0">
      <selection activeCell="F9" sqref="F9"/>
    </sheetView>
  </sheetViews>
  <sheetFormatPr defaultRowHeight="13" x14ac:dyDescent="0.3"/>
  <cols>
    <col min="1" max="1" width="10.90625" customWidth="1"/>
    <col min="2" max="5" width="12.36328125" style="2" customWidth="1"/>
    <col min="6" max="6" width="12.6328125" customWidth="1"/>
    <col min="7" max="7" width="18.08984375" customWidth="1"/>
    <col min="9" max="10" width="9.6328125" customWidth="1"/>
    <col min="12" max="12" width="12.54296875" customWidth="1"/>
  </cols>
  <sheetData>
    <row r="1" spans="1:11" ht="15.5" x14ac:dyDescent="0.35">
      <c r="C1"/>
      <c r="D1" s="83" t="s">
        <v>29</v>
      </c>
      <c r="F1" s="9"/>
    </row>
    <row r="2" spans="1:11" x14ac:dyDescent="0.3">
      <c r="B2" s="28"/>
      <c r="C2"/>
    </row>
    <row r="3" spans="1:11" x14ac:dyDescent="0.3">
      <c r="B3" s="44"/>
      <c r="C3" s="44"/>
      <c r="D3" s="43" t="s">
        <v>41</v>
      </c>
      <c r="E3" s="45"/>
      <c r="F3" s="46"/>
      <c r="I3" s="17"/>
    </row>
    <row r="4" spans="1:11" x14ac:dyDescent="0.3">
      <c r="B4" s="36"/>
      <c r="C4" s="33"/>
      <c r="D4" s="86" t="s">
        <v>31</v>
      </c>
      <c r="E4" s="34"/>
      <c r="F4" s="35"/>
      <c r="I4" s="17"/>
    </row>
    <row r="5" spans="1:11" ht="14.15" customHeight="1" x14ac:dyDescent="0.3">
      <c r="A5" s="1" t="s">
        <v>0</v>
      </c>
      <c r="B5" s="94" t="s">
        <v>44</v>
      </c>
      <c r="C5" s="21"/>
      <c r="E5" s="37" t="s">
        <v>1</v>
      </c>
      <c r="F5" s="42">
        <f ca="1">NOW()</f>
        <v>43284.534130671294</v>
      </c>
    </row>
    <row r="6" spans="1:11" ht="14.15" customHeight="1" x14ac:dyDescent="0.3">
      <c r="A6" s="27" t="s">
        <v>2</v>
      </c>
      <c r="B6" s="59" t="s">
        <v>45</v>
      </c>
      <c r="C6" s="38"/>
      <c r="D6"/>
      <c r="E6" s="37" t="s">
        <v>3</v>
      </c>
      <c r="F6" s="47">
        <v>43279</v>
      </c>
      <c r="J6" s="18"/>
    </row>
    <row r="7" spans="1:11" ht="14.15" customHeight="1" x14ac:dyDescent="0.3">
      <c r="A7" t="s">
        <v>4</v>
      </c>
      <c r="B7" s="95" t="s">
        <v>52</v>
      </c>
      <c r="C7" s="25"/>
      <c r="D7" s="88"/>
      <c r="E7" s="72" t="s">
        <v>25</v>
      </c>
      <c r="F7" s="89">
        <v>1</v>
      </c>
      <c r="I7" s="17"/>
      <c r="J7" s="17"/>
      <c r="K7" s="2"/>
    </row>
    <row r="8" spans="1:11" ht="14.15" customHeight="1" x14ac:dyDescent="0.3">
      <c r="A8" s="73" t="s">
        <v>26</v>
      </c>
      <c r="F8" s="49">
        <v>15.3</v>
      </c>
      <c r="G8" s="74" t="s">
        <v>5</v>
      </c>
      <c r="I8" s="19"/>
      <c r="J8" s="19"/>
      <c r="K8" s="20"/>
    </row>
    <row r="9" spans="1:11" ht="14.15" customHeight="1" x14ac:dyDescent="0.3">
      <c r="B9"/>
      <c r="C9"/>
      <c r="D9"/>
      <c r="E9"/>
      <c r="I9" s="19"/>
      <c r="J9" s="19"/>
      <c r="K9" s="4"/>
    </row>
    <row r="10" spans="1:11" x14ac:dyDescent="0.3">
      <c r="A10" s="39" t="s">
        <v>6</v>
      </c>
      <c r="B10" s="48"/>
      <c r="C10" s="50"/>
      <c r="D10" s="50"/>
      <c r="E10" s="50"/>
      <c r="F10" s="51"/>
      <c r="G10" s="52"/>
      <c r="I10" s="19"/>
      <c r="J10" s="19"/>
    </row>
    <row r="11" spans="1:11" s="10" customFormat="1" ht="12.75" customHeight="1" x14ac:dyDescent="0.3">
      <c r="A11" s="102" t="s">
        <v>37</v>
      </c>
      <c r="B11" s="14"/>
      <c r="C11" s="38"/>
      <c r="D11" s="14"/>
      <c r="E11" s="14"/>
      <c r="F11" s="21"/>
    </row>
    <row r="12" spans="1:11" s="10" customFormat="1" ht="15.5" x14ac:dyDescent="0.35">
      <c r="A12" s="70" t="s">
        <v>7</v>
      </c>
      <c r="B12" s="14"/>
      <c r="C12" s="38"/>
      <c r="D12" s="14"/>
      <c r="E12" s="14"/>
      <c r="F12" s="21"/>
    </row>
    <row r="13" spans="1:11" s="10" customFormat="1" ht="15.5" x14ac:dyDescent="0.35">
      <c r="A13" s="71" t="s">
        <v>40</v>
      </c>
      <c r="B13" s="14"/>
      <c r="C13" s="38"/>
      <c r="D13" s="14"/>
      <c r="E13" s="14"/>
      <c r="F13" s="21"/>
    </row>
    <row r="14" spans="1:11" s="10" customFormat="1" ht="15.5" x14ac:dyDescent="0.35">
      <c r="A14" s="71" t="s">
        <v>33</v>
      </c>
      <c r="B14" s="14"/>
      <c r="C14" s="38"/>
      <c r="D14" s="14"/>
      <c r="E14" s="14"/>
      <c r="F14" s="21"/>
    </row>
    <row r="15" spans="1:11" s="10" customFormat="1" ht="15.65" customHeight="1" x14ac:dyDescent="0.35">
      <c r="A15" s="103" t="s">
        <v>39</v>
      </c>
      <c r="B15" s="104"/>
      <c r="C15" s="105"/>
      <c r="D15" s="96"/>
      <c r="E15" s="96"/>
      <c r="F15" s="99"/>
      <c r="G15" s="96"/>
    </row>
    <row r="16" spans="1:11" s="10" customFormat="1" ht="15.65" customHeight="1" x14ac:dyDescent="0.35">
      <c r="A16" s="106"/>
      <c r="B16" s="103" t="s">
        <v>38</v>
      </c>
      <c r="C16" s="104"/>
      <c r="D16" s="98"/>
      <c r="E16" s="98"/>
      <c r="F16" s="101"/>
      <c r="G16" s="98"/>
    </row>
    <row r="17" spans="1:7" s="10" customFormat="1" ht="15.65" customHeight="1" x14ac:dyDescent="0.35">
      <c r="A17" s="97"/>
      <c r="B17" s="98"/>
      <c r="C17" s="100"/>
      <c r="D17" s="98"/>
      <c r="E17" s="98"/>
      <c r="F17" s="101"/>
      <c r="G17" s="98"/>
    </row>
    <row r="18" spans="1:7" s="10" customFormat="1" x14ac:dyDescent="0.3">
      <c r="B18" s="75" t="s">
        <v>27</v>
      </c>
      <c r="C18" s="60"/>
      <c r="D18" s="61"/>
      <c r="E18" s="62"/>
      <c r="F18" s="79" t="s">
        <v>8</v>
      </c>
      <c r="G18" s="63" t="s">
        <v>8</v>
      </c>
    </row>
    <row r="19" spans="1:7" s="10" customFormat="1" x14ac:dyDescent="0.3">
      <c r="A19" s="14" t="s">
        <v>15</v>
      </c>
      <c r="B19" s="63" t="s">
        <v>9</v>
      </c>
      <c r="C19" s="85" t="s">
        <v>30</v>
      </c>
      <c r="D19" s="63" t="s">
        <v>10</v>
      </c>
      <c r="E19" s="63" t="s">
        <v>36</v>
      </c>
      <c r="F19" s="80" t="s">
        <v>11</v>
      </c>
      <c r="G19" s="82" t="s">
        <v>12</v>
      </c>
    </row>
    <row r="20" spans="1:7" s="10" customFormat="1" x14ac:dyDescent="0.3">
      <c r="A20" s="14" t="s">
        <v>13</v>
      </c>
      <c r="B20" s="64" t="s">
        <v>22</v>
      </c>
      <c r="C20" s="84" t="s">
        <v>21</v>
      </c>
      <c r="D20" s="65" t="s">
        <v>23</v>
      </c>
      <c r="E20" s="65" t="s">
        <v>24</v>
      </c>
      <c r="F20" s="81" t="s">
        <v>14</v>
      </c>
      <c r="G20" s="64" t="s">
        <v>15</v>
      </c>
    </row>
    <row r="21" spans="1:7" x14ac:dyDescent="0.3">
      <c r="A21" s="66">
        <v>15</v>
      </c>
      <c r="B21" s="53"/>
      <c r="C21" s="53"/>
      <c r="D21" s="53"/>
      <c r="E21" s="53"/>
      <c r="F21" s="77">
        <f>B21+C21+D21+E21</f>
        <v>0</v>
      </c>
      <c r="G21" s="78">
        <f t="shared" ref="G21:G43" si="0">(F21*A21)</f>
        <v>0</v>
      </c>
    </row>
    <row r="22" spans="1:7" x14ac:dyDescent="0.3">
      <c r="A22" s="2">
        <v>20</v>
      </c>
      <c r="B22" s="53">
        <v>67.099999999999994</v>
      </c>
      <c r="C22" s="53"/>
      <c r="D22" s="53"/>
      <c r="E22" s="53"/>
      <c r="F22" s="77">
        <f>B22+C22+D22+E22</f>
        <v>67.099999999999994</v>
      </c>
      <c r="G22" s="78">
        <f t="shared" si="0"/>
        <v>1342</v>
      </c>
    </row>
    <row r="23" spans="1:7" x14ac:dyDescent="0.3">
      <c r="A23" s="2">
        <v>25</v>
      </c>
      <c r="B23" s="53">
        <v>51</v>
      </c>
      <c r="C23" s="53"/>
      <c r="D23" s="53">
        <v>16.600000000000001</v>
      </c>
      <c r="E23" s="53">
        <v>19.100000000000001</v>
      </c>
      <c r="F23" s="77">
        <f>B23+C23+D23+E23</f>
        <v>86.699999999999989</v>
      </c>
      <c r="G23" s="78">
        <f t="shared" si="0"/>
        <v>2167.4999999999995</v>
      </c>
    </row>
    <row r="24" spans="1:7" x14ac:dyDescent="0.3">
      <c r="A24" s="2">
        <v>30</v>
      </c>
      <c r="B24" s="53">
        <v>91.8</v>
      </c>
      <c r="C24" s="53"/>
      <c r="D24" s="53"/>
      <c r="E24" s="53"/>
      <c r="F24" s="77">
        <f>B24+C24+D24+E24</f>
        <v>91.8</v>
      </c>
      <c r="G24" s="78">
        <f t="shared" si="0"/>
        <v>2754</v>
      </c>
    </row>
    <row r="25" spans="1:7" x14ac:dyDescent="0.3">
      <c r="A25" s="2">
        <v>35</v>
      </c>
      <c r="B25" s="53">
        <v>76.400000000000006</v>
      </c>
      <c r="C25" s="53"/>
      <c r="D25" s="53">
        <v>7.4</v>
      </c>
      <c r="E25" s="53"/>
      <c r="F25" s="77">
        <f t="shared" ref="F25:F43" si="1">(B25+C25+D25+E25)*2</f>
        <v>167.60000000000002</v>
      </c>
      <c r="G25" s="78">
        <f t="shared" si="0"/>
        <v>5866.0000000000009</v>
      </c>
    </row>
    <row r="26" spans="1:7" x14ac:dyDescent="0.3">
      <c r="A26" s="2">
        <v>40</v>
      </c>
      <c r="B26" s="53">
        <v>52.5</v>
      </c>
      <c r="C26" s="53"/>
      <c r="D26" s="53">
        <v>21.1</v>
      </c>
      <c r="E26" s="53"/>
      <c r="F26" s="77">
        <f t="shared" si="1"/>
        <v>147.19999999999999</v>
      </c>
      <c r="G26" s="78">
        <f t="shared" si="0"/>
        <v>5888</v>
      </c>
    </row>
    <row r="27" spans="1:7" x14ac:dyDescent="0.3">
      <c r="A27" s="2">
        <v>45</v>
      </c>
      <c r="B27" s="53">
        <v>31</v>
      </c>
      <c r="C27" s="53"/>
      <c r="D27" s="53"/>
      <c r="E27" s="53"/>
      <c r="F27" s="77">
        <f t="shared" si="1"/>
        <v>62</v>
      </c>
      <c r="G27" s="78">
        <f t="shared" si="0"/>
        <v>2790</v>
      </c>
    </row>
    <row r="28" spans="1:7" x14ac:dyDescent="0.3">
      <c r="A28" s="2">
        <v>50</v>
      </c>
      <c r="B28" s="53">
        <v>19.5</v>
      </c>
      <c r="C28" s="53"/>
      <c r="D28" s="53"/>
      <c r="E28" s="53"/>
      <c r="F28" s="77">
        <f t="shared" si="1"/>
        <v>39</v>
      </c>
      <c r="G28" s="78">
        <f t="shared" si="0"/>
        <v>1950</v>
      </c>
    </row>
    <row r="29" spans="1:7" x14ac:dyDescent="0.3">
      <c r="A29" s="2">
        <v>55</v>
      </c>
      <c r="B29" s="53">
        <v>12.3</v>
      </c>
      <c r="C29" s="53"/>
      <c r="D29" s="53">
        <v>3.3</v>
      </c>
      <c r="E29" s="53"/>
      <c r="F29" s="77">
        <f t="shared" si="1"/>
        <v>31.200000000000003</v>
      </c>
      <c r="G29" s="78">
        <f t="shared" si="0"/>
        <v>1716.0000000000002</v>
      </c>
    </row>
    <row r="30" spans="1:7" x14ac:dyDescent="0.3">
      <c r="A30" s="2">
        <v>60</v>
      </c>
      <c r="B30" s="53">
        <v>6.8</v>
      </c>
      <c r="C30" s="53"/>
      <c r="D30" s="53"/>
      <c r="E30" s="53">
        <v>3.8</v>
      </c>
      <c r="F30" s="77">
        <f t="shared" si="1"/>
        <v>21.2</v>
      </c>
      <c r="G30" s="78">
        <f t="shared" si="0"/>
        <v>1272</v>
      </c>
    </row>
    <row r="31" spans="1:7" x14ac:dyDescent="0.3">
      <c r="A31" s="2">
        <v>65</v>
      </c>
      <c r="B31" s="53">
        <v>5.8</v>
      </c>
      <c r="C31" s="53"/>
      <c r="D31" s="53"/>
      <c r="E31" s="53"/>
      <c r="F31" s="77">
        <f t="shared" si="1"/>
        <v>11.6</v>
      </c>
      <c r="G31" s="78">
        <f t="shared" si="0"/>
        <v>754</v>
      </c>
    </row>
    <row r="32" spans="1:7" x14ac:dyDescent="0.3">
      <c r="A32" s="2">
        <v>70</v>
      </c>
      <c r="B32" s="53"/>
      <c r="C32" s="53"/>
      <c r="D32" s="53"/>
      <c r="E32" s="53"/>
      <c r="F32" s="77">
        <f t="shared" si="1"/>
        <v>0</v>
      </c>
      <c r="G32" s="78">
        <f t="shared" si="0"/>
        <v>0</v>
      </c>
    </row>
    <row r="33" spans="1:14" x14ac:dyDescent="0.3">
      <c r="A33" s="2">
        <v>75</v>
      </c>
      <c r="B33" s="53"/>
      <c r="C33" s="53"/>
      <c r="D33" s="53"/>
      <c r="E33" s="53"/>
      <c r="F33" s="77">
        <f t="shared" si="1"/>
        <v>0</v>
      </c>
      <c r="G33" s="78">
        <f t="shared" si="0"/>
        <v>0</v>
      </c>
    </row>
    <row r="34" spans="1:14" x14ac:dyDescent="0.3">
      <c r="A34" s="2">
        <v>80</v>
      </c>
      <c r="B34" s="53"/>
      <c r="C34" s="53"/>
      <c r="D34" s="53"/>
      <c r="E34" s="53"/>
      <c r="F34" s="77">
        <f t="shared" si="1"/>
        <v>0</v>
      </c>
      <c r="G34" s="78">
        <f t="shared" si="0"/>
        <v>0</v>
      </c>
    </row>
    <row r="35" spans="1:14" x14ac:dyDescent="0.3">
      <c r="A35" s="2">
        <v>85</v>
      </c>
      <c r="B35" s="53"/>
      <c r="C35" s="53"/>
      <c r="D35" s="53"/>
      <c r="E35" s="53"/>
      <c r="F35" s="77">
        <f t="shared" si="1"/>
        <v>0</v>
      </c>
      <c r="G35" s="78">
        <f t="shared" si="0"/>
        <v>0</v>
      </c>
    </row>
    <row r="36" spans="1:14" x14ac:dyDescent="0.3">
      <c r="A36" s="2">
        <v>90</v>
      </c>
      <c r="B36" s="53"/>
      <c r="C36" s="53"/>
      <c r="D36" s="53"/>
      <c r="E36" s="53"/>
      <c r="F36" s="77">
        <f t="shared" si="1"/>
        <v>0</v>
      </c>
      <c r="G36" s="78">
        <f t="shared" si="0"/>
        <v>0</v>
      </c>
    </row>
    <row r="37" spans="1:14" x14ac:dyDescent="0.3">
      <c r="A37" s="2">
        <v>95</v>
      </c>
      <c r="B37" s="53"/>
      <c r="C37" s="53"/>
      <c r="D37" s="53"/>
      <c r="E37" s="53"/>
      <c r="F37" s="77">
        <f t="shared" si="1"/>
        <v>0</v>
      </c>
      <c r="G37" s="78">
        <f t="shared" si="0"/>
        <v>0</v>
      </c>
    </row>
    <row r="38" spans="1:14" x14ac:dyDescent="0.3">
      <c r="A38" s="2">
        <v>100</v>
      </c>
      <c r="B38" s="53"/>
      <c r="C38" s="53"/>
      <c r="D38" s="53"/>
      <c r="E38" s="53"/>
      <c r="F38" s="77">
        <f t="shared" si="1"/>
        <v>0</v>
      </c>
      <c r="G38" s="78">
        <f t="shared" si="0"/>
        <v>0</v>
      </c>
    </row>
    <row r="39" spans="1:14" x14ac:dyDescent="0.3">
      <c r="A39" s="2">
        <v>105</v>
      </c>
      <c r="B39" s="53"/>
      <c r="C39" s="53"/>
      <c r="D39" s="53"/>
      <c r="E39" s="53"/>
      <c r="F39" s="77">
        <f t="shared" si="1"/>
        <v>0</v>
      </c>
      <c r="G39" s="78">
        <f t="shared" si="0"/>
        <v>0</v>
      </c>
    </row>
    <row r="40" spans="1:14" x14ac:dyDescent="0.3">
      <c r="A40" s="2">
        <v>110</v>
      </c>
      <c r="B40" s="53"/>
      <c r="C40" s="53"/>
      <c r="D40" s="53"/>
      <c r="E40" s="53"/>
      <c r="F40" s="77">
        <f t="shared" si="1"/>
        <v>0</v>
      </c>
      <c r="G40" s="78">
        <f t="shared" si="0"/>
        <v>0</v>
      </c>
    </row>
    <row r="41" spans="1:14" x14ac:dyDescent="0.3">
      <c r="A41" s="2">
        <v>115</v>
      </c>
      <c r="B41" s="53"/>
      <c r="C41" s="53"/>
      <c r="D41" s="53"/>
      <c r="E41" s="53"/>
      <c r="F41" s="77">
        <f t="shared" si="1"/>
        <v>0</v>
      </c>
      <c r="G41" s="78">
        <f t="shared" si="0"/>
        <v>0</v>
      </c>
    </row>
    <row r="42" spans="1:14" x14ac:dyDescent="0.3">
      <c r="A42" s="2">
        <v>120</v>
      </c>
      <c r="B42" s="53"/>
      <c r="C42" s="53"/>
      <c r="D42" s="53"/>
      <c r="E42" s="53"/>
      <c r="F42" s="77">
        <f t="shared" si="1"/>
        <v>0</v>
      </c>
      <c r="G42" s="78">
        <f>(F42*A42)</f>
        <v>0</v>
      </c>
    </row>
    <row r="43" spans="1:14" x14ac:dyDescent="0.3">
      <c r="A43" s="2">
        <v>125</v>
      </c>
      <c r="B43" s="53"/>
      <c r="C43" s="53"/>
      <c r="D43" s="53"/>
      <c r="E43" s="53"/>
      <c r="F43" s="77">
        <f t="shared" si="1"/>
        <v>0</v>
      </c>
      <c r="G43" s="78">
        <f t="shared" si="0"/>
        <v>0</v>
      </c>
    </row>
    <row r="44" spans="1:14" s="10" customFormat="1" x14ac:dyDescent="0.3">
      <c r="A44" s="39" t="s">
        <v>8</v>
      </c>
      <c r="B44" s="40">
        <f>SUM(B21:B43)</f>
        <v>414.2</v>
      </c>
      <c r="C44" s="40">
        <f>SUM(C21:C43)</f>
        <v>0</v>
      </c>
      <c r="D44" s="40">
        <f>SUM(D21:D43)</f>
        <v>48.4</v>
      </c>
      <c r="E44" s="40">
        <f>SUM(E21:E43)</f>
        <v>22.900000000000002</v>
      </c>
      <c r="F44" s="41"/>
      <c r="G44" s="16"/>
    </row>
    <row r="45" spans="1:14" s="10" customFormat="1" x14ac:dyDescent="0.3">
      <c r="B45" s="14"/>
      <c r="C45" s="14"/>
      <c r="D45" s="14"/>
      <c r="E45" s="14"/>
      <c r="G45" s="16"/>
      <c r="J45" s="92" t="s">
        <v>42</v>
      </c>
    </row>
    <row r="46" spans="1:14" x14ac:dyDescent="0.3">
      <c r="D46"/>
      <c r="F46" s="37" t="s">
        <v>16</v>
      </c>
      <c r="G46" s="8">
        <f>SUM(G21:G43)</f>
        <v>26499.5</v>
      </c>
      <c r="J46" s="91" t="s">
        <v>35</v>
      </c>
      <c r="M46" s="90">
        <f>(182.71+220.94)</f>
        <v>403.65</v>
      </c>
      <c r="N46" s="93" t="s">
        <v>34</v>
      </c>
    </row>
    <row r="47" spans="1:14" x14ac:dyDescent="0.3">
      <c r="D47"/>
      <c r="F47" s="37" t="s">
        <v>17</v>
      </c>
      <c r="G47" s="8">
        <f>(G46/3600)</f>
        <v>7.3609722222222222</v>
      </c>
      <c r="I47">
        <f>(G47*AVGRATE)</f>
        <v>1485.6282187499999</v>
      </c>
      <c r="L47" s="72" t="s">
        <v>20</v>
      </c>
      <c r="M47" s="76">
        <f>(403.65/2)</f>
        <v>201.82499999999999</v>
      </c>
    </row>
    <row r="48" spans="1:14" x14ac:dyDescent="0.3">
      <c r="D48"/>
      <c r="F48" s="37"/>
      <c r="G48" s="8"/>
      <c r="L48" s="72"/>
      <c r="M48" s="76"/>
    </row>
    <row r="49" spans="1:13" x14ac:dyDescent="0.3">
      <c r="A49" s="87" t="s">
        <v>32</v>
      </c>
      <c r="B49" s="22"/>
      <c r="C49" s="22"/>
      <c r="D49" s="22"/>
      <c r="E49" s="22"/>
      <c r="F49" s="3"/>
      <c r="G49" s="7">
        <f>IF(I47&lt;=600,600,I47)</f>
        <v>1485.6282187499999</v>
      </c>
    </row>
    <row r="50" spans="1:13" s="54" customFormat="1" ht="15.5" x14ac:dyDescent="0.35">
      <c r="A50" s="58"/>
      <c r="B50" s="55"/>
      <c r="C50" s="55"/>
      <c r="D50" s="55"/>
      <c r="E50" s="55"/>
      <c r="F50" s="57" t="s">
        <v>28</v>
      </c>
      <c r="G50" s="56">
        <f>(G49*area)</f>
        <v>22730.111746874998</v>
      </c>
      <c r="L50" s="68"/>
      <c r="M50" s="67"/>
    </row>
    <row r="51" spans="1:13" ht="24.75" hidden="1" customHeight="1" x14ac:dyDescent="0.3">
      <c r="A51" s="6" t="s">
        <v>18</v>
      </c>
      <c r="B51" s="23"/>
      <c r="C51" s="23"/>
      <c r="D51" s="23"/>
      <c r="E51" s="23"/>
      <c r="F51" s="4"/>
      <c r="G51" s="5"/>
    </row>
    <row r="52" spans="1:13" ht="24.75" customHeight="1" x14ac:dyDescent="0.3">
      <c r="A52" s="6"/>
      <c r="B52" s="23"/>
      <c r="C52" s="23"/>
      <c r="D52" s="23"/>
      <c r="E52" s="23"/>
      <c r="F52" s="4"/>
      <c r="G52" s="5"/>
    </row>
    <row r="53" spans="1:13" ht="24.9" customHeight="1" x14ac:dyDescent="0.3">
      <c r="A53" s="29" t="s">
        <v>19</v>
      </c>
      <c r="B53" s="30"/>
      <c r="C53" s="69"/>
      <c r="D53" s="30"/>
      <c r="E53" s="30"/>
      <c r="F53" s="31"/>
      <c r="G53" s="32"/>
    </row>
    <row r="55" spans="1:13" x14ac:dyDescent="0.3">
      <c r="B55"/>
      <c r="C55"/>
      <c r="D55"/>
      <c r="E55"/>
    </row>
    <row r="56" spans="1:13" x14ac:dyDescent="0.3">
      <c r="B56"/>
      <c r="C56"/>
      <c r="D56"/>
      <c r="E56"/>
    </row>
    <row r="57" spans="1:13" x14ac:dyDescent="0.3">
      <c r="B57"/>
      <c r="C57"/>
      <c r="D57"/>
      <c r="E57"/>
    </row>
    <row r="58" spans="1:13" x14ac:dyDescent="0.3">
      <c r="B58"/>
      <c r="C58"/>
      <c r="D58"/>
      <c r="E58"/>
    </row>
    <row r="59" spans="1:13" x14ac:dyDescent="0.3">
      <c r="B59"/>
      <c r="C59"/>
      <c r="D59"/>
      <c r="E59"/>
    </row>
    <row r="60" spans="1:13" x14ac:dyDescent="0.3">
      <c r="B60"/>
      <c r="C60"/>
      <c r="D60"/>
      <c r="E60"/>
    </row>
    <row r="61" spans="1:13" x14ac:dyDescent="0.3">
      <c r="B61"/>
      <c r="C61"/>
      <c r="D61"/>
      <c r="E61"/>
    </row>
    <row r="62" spans="1:13" x14ac:dyDescent="0.3">
      <c r="B62"/>
      <c r="C62"/>
      <c r="D62"/>
      <c r="E62"/>
    </row>
    <row r="69" spans="1:8" x14ac:dyDescent="0.3">
      <c r="A69" s="10"/>
      <c r="B69" s="14"/>
      <c r="C69" s="14"/>
      <c r="D69" s="14"/>
      <c r="E69" s="14"/>
      <c r="F69" s="11"/>
      <c r="G69" s="10"/>
      <c r="H69" s="10"/>
    </row>
    <row r="70" spans="1:8" x14ac:dyDescent="0.3">
      <c r="A70" s="10"/>
      <c r="B70" s="24"/>
      <c r="C70" s="24"/>
      <c r="D70" s="14"/>
      <c r="E70" s="14"/>
      <c r="F70" s="10"/>
      <c r="G70" s="10"/>
      <c r="H70" s="10"/>
    </row>
    <row r="71" spans="1:8" x14ac:dyDescent="0.3">
      <c r="A71" s="10"/>
      <c r="B71" s="24"/>
      <c r="C71" s="14"/>
      <c r="D71" s="14"/>
      <c r="E71" s="14"/>
      <c r="F71" s="10"/>
      <c r="G71" s="10"/>
      <c r="H71" s="10"/>
    </row>
    <row r="72" spans="1:8" x14ac:dyDescent="0.3">
      <c r="A72" s="12"/>
      <c r="B72" s="24"/>
      <c r="C72" s="21"/>
      <c r="D72" s="14"/>
      <c r="E72" s="26"/>
      <c r="F72" s="10"/>
      <c r="G72" s="10"/>
      <c r="H72" s="10"/>
    </row>
    <row r="73" spans="1:8" x14ac:dyDescent="0.3">
      <c r="A73" s="10"/>
      <c r="B73" s="24"/>
      <c r="C73" s="14"/>
      <c r="D73" s="14"/>
      <c r="E73" s="14"/>
      <c r="F73" s="10"/>
      <c r="G73" s="10"/>
      <c r="H73" s="10"/>
    </row>
    <row r="74" spans="1:8" x14ac:dyDescent="0.3">
      <c r="A74" s="12"/>
      <c r="B74" s="24"/>
      <c r="C74" s="14"/>
      <c r="D74" s="14"/>
      <c r="E74" s="14"/>
      <c r="F74" s="10"/>
      <c r="G74" s="10"/>
      <c r="H74" s="10"/>
    </row>
    <row r="75" spans="1:8" x14ac:dyDescent="0.3">
      <c r="A75" s="12"/>
      <c r="B75" s="24"/>
      <c r="C75" s="14"/>
      <c r="D75" s="14"/>
      <c r="E75" s="14"/>
      <c r="F75" s="10"/>
      <c r="G75" s="10"/>
      <c r="H75" s="10"/>
    </row>
    <row r="76" spans="1:8" x14ac:dyDescent="0.3">
      <c r="A76" s="10"/>
      <c r="B76" s="14"/>
      <c r="C76" s="14"/>
      <c r="D76" s="14"/>
      <c r="E76" s="14"/>
      <c r="F76" s="10"/>
      <c r="G76" s="13"/>
      <c r="H76" s="10"/>
    </row>
    <row r="77" spans="1:8" x14ac:dyDescent="0.3">
      <c r="A77" s="14"/>
      <c r="F77" s="10"/>
      <c r="G77" s="15"/>
      <c r="H77" s="10"/>
    </row>
    <row r="78" spans="1:8" x14ac:dyDescent="0.3">
      <c r="A78" s="14"/>
      <c r="F78" s="10"/>
      <c r="G78" s="13"/>
      <c r="H78" s="10"/>
    </row>
    <row r="79" spans="1:8" x14ac:dyDescent="0.3">
      <c r="A79" s="10"/>
      <c r="B79" s="14"/>
      <c r="C79" s="14"/>
      <c r="D79" s="14"/>
      <c r="E79" s="14"/>
      <c r="F79" s="10"/>
      <c r="G79" s="16"/>
      <c r="H79" s="10"/>
    </row>
    <row r="80" spans="1:8" x14ac:dyDescent="0.3">
      <c r="A80" s="10"/>
      <c r="B80" s="14"/>
      <c r="C80" s="14"/>
      <c r="D80" s="14"/>
      <c r="E80" s="14"/>
      <c r="F80" s="10"/>
      <c r="G80" s="16"/>
      <c r="H80" s="10"/>
    </row>
    <row r="81" spans="1:8" x14ac:dyDescent="0.3">
      <c r="A81" s="10"/>
      <c r="B81" s="14"/>
      <c r="C81" s="14"/>
      <c r="D81" s="14"/>
      <c r="E81" s="14"/>
      <c r="F81" s="10"/>
      <c r="G81" s="16"/>
      <c r="H81" s="10"/>
    </row>
    <row r="82" spans="1:8" x14ac:dyDescent="0.3">
      <c r="A82" s="10"/>
      <c r="B82" s="14"/>
      <c r="C82" s="14"/>
      <c r="D82" s="14"/>
      <c r="E82" s="14"/>
      <c r="F82" s="10"/>
      <c r="G82" s="16"/>
      <c r="H82" s="10"/>
    </row>
    <row r="83" spans="1:8" x14ac:dyDescent="0.3">
      <c r="A83" s="10"/>
      <c r="B83" s="14"/>
      <c r="C83" s="14"/>
      <c r="D83" s="14"/>
      <c r="E83" s="14"/>
      <c r="F83" s="10"/>
      <c r="G83" s="16"/>
      <c r="H83" s="10"/>
    </row>
    <row r="84" spans="1:8" x14ac:dyDescent="0.3">
      <c r="A84" s="10"/>
      <c r="B84" s="14"/>
      <c r="C84" s="14"/>
      <c r="D84" s="14"/>
      <c r="E84" s="14"/>
      <c r="F84" s="10"/>
      <c r="G84" s="16"/>
      <c r="H84" s="10"/>
    </row>
    <row r="85" spans="1:8" x14ac:dyDescent="0.3">
      <c r="A85" s="10"/>
      <c r="B85" s="14"/>
      <c r="C85" s="14"/>
      <c r="D85" s="14"/>
      <c r="E85" s="14"/>
      <c r="F85" s="10"/>
      <c r="G85" s="16"/>
      <c r="H85" s="10"/>
    </row>
    <row r="86" spans="1:8" x14ac:dyDescent="0.3">
      <c r="A86" s="10"/>
      <c r="B86" s="14"/>
      <c r="C86" s="14"/>
      <c r="D86" s="14"/>
      <c r="E86" s="14"/>
      <c r="F86" s="10"/>
      <c r="G86" s="16"/>
      <c r="H86" s="10"/>
    </row>
    <row r="87" spans="1:8" x14ac:dyDescent="0.3">
      <c r="A87" s="10"/>
      <c r="B87" s="14"/>
      <c r="C87" s="14"/>
      <c r="D87" s="14"/>
      <c r="E87" s="14"/>
      <c r="F87" s="10"/>
      <c r="G87" s="16"/>
      <c r="H87" s="10"/>
    </row>
    <row r="88" spans="1:8" x14ac:dyDescent="0.3">
      <c r="A88" s="10"/>
      <c r="B88" s="14"/>
      <c r="C88" s="14"/>
      <c r="D88" s="14"/>
      <c r="E88" s="14"/>
      <c r="F88" s="10"/>
      <c r="G88" s="16"/>
      <c r="H88" s="10"/>
    </row>
    <row r="89" spans="1:8" x14ac:dyDescent="0.3">
      <c r="A89" s="10"/>
      <c r="B89" s="14"/>
      <c r="C89" s="14"/>
      <c r="D89" s="14"/>
      <c r="E89" s="14"/>
      <c r="F89" s="10"/>
      <c r="G89" s="16"/>
      <c r="H89" s="10"/>
    </row>
    <row r="90" spans="1:8" x14ac:dyDescent="0.3">
      <c r="A90" s="10"/>
      <c r="B90" s="14"/>
      <c r="C90" s="14"/>
      <c r="D90" s="14"/>
      <c r="E90" s="14"/>
      <c r="F90" s="10"/>
      <c r="G90" s="16"/>
      <c r="H90" s="10"/>
    </row>
    <row r="91" spans="1:8" x14ac:dyDescent="0.3">
      <c r="A91" s="10"/>
      <c r="B91" s="14"/>
      <c r="C91" s="14"/>
      <c r="D91" s="14"/>
      <c r="E91" s="14"/>
      <c r="F91" s="10"/>
      <c r="G91" s="16"/>
      <c r="H91" s="10"/>
    </row>
    <row r="92" spans="1:8" x14ac:dyDescent="0.3">
      <c r="A92" s="10"/>
      <c r="B92" s="14"/>
      <c r="C92" s="14"/>
      <c r="D92" s="14"/>
      <c r="E92" s="14"/>
      <c r="F92" s="10"/>
      <c r="G92" s="16"/>
      <c r="H92" s="10"/>
    </row>
    <row r="93" spans="1:8" x14ac:dyDescent="0.3">
      <c r="A93" s="10"/>
      <c r="B93" s="14"/>
      <c r="C93" s="14"/>
      <c r="D93" s="14"/>
      <c r="E93" s="14"/>
      <c r="F93" s="10"/>
      <c r="G93" s="16"/>
      <c r="H93" s="10"/>
    </row>
    <row r="94" spans="1:8" x14ac:dyDescent="0.3">
      <c r="A94" s="10"/>
      <c r="B94" s="14"/>
      <c r="C94" s="14"/>
      <c r="D94" s="14"/>
      <c r="E94" s="14"/>
      <c r="F94" s="10"/>
      <c r="G94" s="16"/>
      <c r="H94" s="10"/>
    </row>
    <row r="95" spans="1:8" x14ac:dyDescent="0.3">
      <c r="A95" s="10"/>
      <c r="B95" s="14"/>
      <c r="C95" s="14"/>
      <c r="D95" s="14"/>
      <c r="E95" s="14"/>
      <c r="F95" s="10"/>
      <c r="G95" s="16"/>
      <c r="H95" s="10"/>
    </row>
    <row r="96" spans="1:8" x14ac:dyDescent="0.3">
      <c r="A96" s="10"/>
      <c r="B96" s="14"/>
      <c r="C96" s="14"/>
      <c r="D96" s="14"/>
      <c r="E96" s="14"/>
      <c r="F96" s="10"/>
      <c r="G96" s="16"/>
      <c r="H96" s="10"/>
    </row>
  </sheetData>
  <sheetProtection password="DA69" sheet="1" objects="1" scenarios="1"/>
  <printOptions horizontalCentered="1" verticalCentered="1"/>
  <pageMargins left="0.75" right="0.75" top="1" bottom="1" header="0.5" footer="0.5"/>
  <pageSetup scale="51" orientation="portrait" r:id="rId1"/>
  <headerFooter alignWithMargins="0">
    <oddHeader>&amp;C&amp;F</oddHeader>
    <oddFooter>&amp;C&amp;A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6"/>
  <sheetViews>
    <sheetView view="pageLayout" topLeftCell="A2" zoomScaleNormal="100" workbookViewId="0">
      <selection activeCell="F9" sqref="F9"/>
    </sheetView>
  </sheetViews>
  <sheetFormatPr defaultRowHeight="13" x14ac:dyDescent="0.3"/>
  <cols>
    <col min="1" max="1" width="10.90625" customWidth="1"/>
    <col min="2" max="5" width="12.36328125" style="2" customWidth="1"/>
    <col min="6" max="6" width="12.6328125" customWidth="1"/>
    <col min="7" max="7" width="18.08984375" customWidth="1"/>
    <col min="9" max="10" width="9.6328125" customWidth="1"/>
    <col min="12" max="12" width="12.54296875" customWidth="1"/>
  </cols>
  <sheetData>
    <row r="1" spans="1:11" ht="15.5" x14ac:dyDescent="0.35">
      <c r="C1"/>
      <c r="D1" s="83" t="s">
        <v>29</v>
      </c>
      <c r="F1" s="9"/>
    </row>
    <row r="2" spans="1:11" x14ac:dyDescent="0.3">
      <c r="B2" s="28"/>
      <c r="C2"/>
    </row>
    <row r="3" spans="1:11" x14ac:dyDescent="0.3">
      <c r="B3" s="44"/>
      <c r="C3" s="44"/>
      <c r="D3" s="43" t="s">
        <v>41</v>
      </c>
      <c r="E3" s="45"/>
      <c r="F3" s="46"/>
      <c r="I3" s="17"/>
    </row>
    <row r="4" spans="1:11" x14ac:dyDescent="0.3">
      <c r="B4" s="36"/>
      <c r="C4" s="33"/>
      <c r="D4" s="86" t="s">
        <v>31</v>
      </c>
      <c r="E4" s="34"/>
      <c r="F4" s="35"/>
      <c r="I4" s="17"/>
    </row>
    <row r="5" spans="1:11" ht="14.15" customHeight="1" x14ac:dyDescent="0.3">
      <c r="A5" s="1" t="s">
        <v>0</v>
      </c>
      <c r="B5" s="94" t="s">
        <v>44</v>
      </c>
      <c r="C5" s="21"/>
      <c r="E5" s="37" t="s">
        <v>1</v>
      </c>
      <c r="F5" s="42">
        <f ca="1">NOW()</f>
        <v>43284.534130671294</v>
      </c>
    </row>
    <row r="6" spans="1:11" ht="14.15" customHeight="1" x14ac:dyDescent="0.3">
      <c r="A6" s="27" t="s">
        <v>2</v>
      </c>
      <c r="B6" s="59" t="s">
        <v>45</v>
      </c>
      <c r="C6" s="38"/>
      <c r="D6"/>
      <c r="E6" s="37" t="s">
        <v>3</v>
      </c>
      <c r="F6" s="47">
        <v>43279</v>
      </c>
      <c r="J6" s="18"/>
    </row>
    <row r="7" spans="1:11" ht="14.15" customHeight="1" x14ac:dyDescent="0.3">
      <c r="A7" t="s">
        <v>4</v>
      </c>
      <c r="B7" s="95" t="s">
        <v>52</v>
      </c>
      <c r="C7" s="25"/>
      <c r="D7" s="88"/>
      <c r="E7" s="72" t="s">
        <v>25</v>
      </c>
      <c r="F7" s="89">
        <v>2</v>
      </c>
      <c r="I7" s="17"/>
      <c r="J7" s="17"/>
      <c r="K7" s="2"/>
    </row>
    <row r="8" spans="1:11" ht="14.15" customHeight="1" x14ac:dyDescent="0.3">
      <c r="A8" s="73" t="s">
        <v>26</v>
      </c>
      <c r="F8" s="49">
        <v>1.3</v>
      </c>
      <c r="G8" s="74" t="s">
        <v>5</v>
      </c>
      <c r="I8" s="19"/>
      <c r="J8" s="19"/>
      <c r="K8" s="20"/>
    </row>
    <row r="9" spans="1:11" ht="14.15" customHeight="1" x14ac:dyDescent="0.3">
      <c r="B9"/>
      <c r="C9"/>
      <c r="D9"/>
      <c r="E9"/>
      <c r="I9" s="19"/>
      <c r="J9" s="19"/>
      <c r="K9" s="4"/>
    </row>
    <row r="10" spans="1:11" x14ac:dyDescent="0.3">
      <c r="A10" s="39" t="s">
        <v>6</v>
      </c>
      <c r="B10" s="48"/>
      <c r="C10" s="50"/>
      <c r="D10" s="50"/>
      <c r="E10" s="50"/>
      <c r="F10" s="51"/>
      <c r="G10" s="52"/>
      <c r="I10" s="19"/>
      <c r="J10" s="19"/>
    </row>
    <row r="11" spans="1:11" s="10" customFormat="1" ht="12.75" customHeight="1" x14ac:dyDescent="0.3">
      <c r="A11" s="102" t="s">
        <v>37</v>
      </c>
      <c r="B11" s="14"/>
      <c r="C11" s="38"/>
      <c r="D11" s="14"/>
      <c r="E11" s="14"/>
      <c r="F11" s="21"/>
    </row>
    <row r="12" spans="1:11" s="10" customFormat="1" ht="15.5" x14ac:dyDescent="0.35">
      <c r="A12" s="70" t="s">
        <v>7</v>
      </c>
      <c r="B12" s="14"/>
      <c r="C12" s="38"/>
      <c r="D12" s="14"/>
      <c r="E12" s="14"/>
      <c r="F12" s="21"/>
    </row>
    <row r="13" spans="1:11" s="10" customFormat="1" ht="15.5" x14ac:dyDescent="0.35">
      <c r="A13" s="71" t="s">
        <v>40</v>
      </c>
      <c r="B13" s="14"/>
      <c r="C13" s="38"/>
      <c r="D13" s="14"/>
      <c r="E13" s="14"/>
      <c r="F13" s="21"/>
    </row>
    <row r="14" spans="1:11" s="10" customFormat="1" ht="15.5" x14ac:dyDescent="0.35">
      <c r="A14" s="71" t="s">
        <v>33</v>
      </c>
      <c r="B14" s="14"/>
      <c r="C14" s="38"/>
      <c r="D14" s="14"/>
      <c r="E14" s="14"/>
      <c r="F14" s="21"/>
    </row>
    <row r="15" spans="1:11" s="10" customFormat="1" ht="15.65" customHeight="1" x14ac:dyDescent="0.35">
      <c r="A15" s="103" t="s">
        <v>39</v>
      </c>
      <c r="B15" s="104"/>
      <c r="C15" s="105"/>
      <c r="D15" s="96"/>
      <c r="E15" s="96"/>
      <c r="F15" s="99"/>
      <c r="G15" s="96"/>
    </row>
    <row r="16" spans="1:11" s="10" customFormat="1" ht="15.65" customHeight="1" x14ac:dyDescent="0.35">
      <c r="A16" s="106"/>
      <c r="B16" s="103" t="s">
        <v>38</v>
      </c>
      <c r="C16" s="104"/>
      <c r="D16" s="98"/>
      <c r="E16" s="98"/>
      <c r="F16" s="101"/>
      <c r="G16" s="98"/>
    </row>
    <row r="17" spans="1:7" s="10" customFormat="1" ht="15.65" customHeight="1" x14ac:dyDescent="0.35">
      <c r="A17" s="97"/>
      <c r="B17" s="98"/>
      <c r="C17" s="100"/>
      <c r="D17" s="98"/>
      <c r="E17" s="98"/>
      <c r="F17" s="101"/>
      <c r="G17" s="98"/>
    </row>
    <row r="18" spans="1:7" s="10" customFormat="1" x14ac:dyDescent="0.3">
      <c r="B18" s="75" t="s">
        <v>27</v>
      </c>
      <c r="C18" s="60"/>
      <c r="D18" s="61"/>
      <c r="E18" s="62"/>
      <c r="F18" s="79" t="s">
        <v>8</v>
      </c>
      <c r="G18" s="63" t="s">
        <v>8</v>
      </c>
    </row>
    <row r="19" spans="1:7" s="10" customFormat="1" x14ac:dyDescent="0.3">
      <c r="A19" s="14" t="s">
        <v>15</v>
      </c>
      <c r="B19" s="63" t="s">
        <v>9</v>
      </c>
      <c r="C19" s="85" t="s">
        <v>30</v>
      </c>
      <c r="D19" s="63" t="s">
        <v>10</v>
      </c>
      <c r="E19" s="63" t="s">
        <v>36</v>
      </c>
      <c r="F19" s="80" t="s">
        <v>11</v>
      </c>
      <c r="G19" s="82" t="s">
        <v>12</v>
      </c>
    </row>
    <row r="20" spans="1:7" s="10" customFormat="1" x14ac:dyDescent="0.3">
      <c r="A20" s="14" t="s">
        <v>13</v>
      </c>
      <c r="B20" s="64" t="s">
        <v>22</v>
      </c>
      <c r="C20" s="84" t="s">
        <v>21</v>
      </c>
      <c r="D20" s="65" t="s">
        <v>23</v>
      </c>
      <c r="E20" s="65" t="s">
        <v>24</v>
      </c>
      <c r="F20" s="81" t="s">
        <v>14</v>
      </c>
      <c r="G20" s="64" t="s">
        <v>15</v>
      </c>
    </row>
    <row r="21" spans="1:7" x14ac:dyDescent="0.3">
      <c r="A21" s="66">
        <v>15</v>
      </c>
      <c r="B21" s="53"/>
      <c r="C21" s="53"/>
      <c r="D21" s="53"/>
      <c r="E21" s="53"/>
      <c r="F21" s="77">
        <f>B21+C21+D21+E21</f>
        <v>0</v>
      </c>
      <c r="G21" s="78">
        <f t="shared" ref="G21:G43" si="0">(F21*A21)</f>
        <v>0</v>
      </c>
    </row>
    <row r="22" spans="1:7" x14ac:dyDescent="0.3">
      <c r="A22" s="2">
        <v>20</v>
      </c>
      <c r="B22" s="53">
        <v>129.19999999999999</v>
      </c>
      <c r="C22" s="53"/>
      <c r="D22" s="53"/>
      <c r="E22" s="53"/>
      <c r="F22" s="77">
        <f>B22+C22+D22+E22</f>
        <v>129.19999999999999</v>
      </c>
      <c r="G22" s="78">
        <f t="shared" si="0"/>
        <v>2584</v>
      </c>
    </row>
    <row r="23" spans="1:7" x14ac:dyDescent="0.3">
      <c r="A23" s="2">
        <v>25</v>
      </c>
      <c r="B23" s="53">
        <v>112.4</v>
      </c>
      <c r="C23" s="53"/>
      <c r="D23" s="53"/>
      <c r="E23" s="53"/>
      <c r="F23" s="77">
        <f>B23+C23+D23+E23</f>
        <v>112.4</v>
      </c>
      <c r="G23" s="78">
        <f t="shared" si="0"/>
        <v>2810</v>
      </c>
    </row>
    <row r="24" spans="1:7" x14ac:dyDescent="0.3">
      <c r="A24" s="2">
        <v>30</v>
      </c>
      <c r="B24" s="53"/>
      <c r="C24" s="53"/>
      <c r="D24" s="53"/>
      <c r="E24" s="53"/>
      <c r="F24" s="77">
        <f>B24+C24+D24+E24</f>
        <v>0</v>
      </c>
      <c r="G24" s="78">
        <f t="shared" si="0"/>
        <v>0</v>
      </c>
    </row>
    <row r="25" spans="1:7" x14ac:dyDescent="0.3">
      <c r="A25" s="2">
        <v>35</v>
      </c>
      <c r="B25" s="53">
        <v>54.4</v>
      </c>
      <c r="C25" s="53"/>
      <c r="D25" s="53"/>
      <c r="E25" s="53"/>
      <c r="F25" s="77">
        <f t="shared" ref="F25:F43" si="1">(B25+C25+D25+E25)*2</f>
        <v>108.8</v>
      </c>
      <c r="G25" s="78">
        <f t="shared" si="0"/>
        <v>3808</v>
      </c>
    </row>
    <row r="26" spans="1:7" x14ac:dyDescent="0.3">
      <c r="A26" s="2">
        <v>40</v>
      </c>
      <c r="B26" s="53">
        <v>45</v>
      </c>
      <c r="C26" s="53"/>
      <c r="D26" s="53"/>
      <c r="E26" s="53"/>
      <c r="F26" s="77">
        <f t="shared" si="1"/>
        <v>90</v>
      </c>
      <c r="G26" s="78">
        <f t="shared" si="0"/>
        <v>3600</v>
      </c>
    </row>
    <row r="27" spans="1:7" x14ac:dyDescent="0.3">
      <c r="A27" s="2">
        <v>45</v>
      </c>
      <c r="B27" s="53"/>
      <c r="C27" s="53"/>
      <c r="D27" s="53"/>
      <c r="E27" s="53"/>
      <c r="F27" s="77">
        <f t="shared" si="1"/>
        <v>0</v>
      </c>
      <c r="G27" s="78">
        <f t="shared" si="0"/>
        <v>0</v>
      </c>
    </row>
    <row r="28" spans="1:7" x14ac:dyDescent="0.3">
      <c r="A28" s="2">
        <v>50</v>
      </c>
      <c r="B28" s="53"/>
      <c r="C28" s="53"/>
      <c r="D28" s="53"/>
      <c r="E28" s="53"/>
      <c r="F28" s="77">
        <f t="shared" si="1"/>
        <v>0</v>
      </c>
      <c r="G28" s="78">
        <f t="shared" si="0"/>
        <v>0</v>
      </c>
    </row>
    <row r="29" spans="1:7" x14ac:dyDescent="0.3">
      <c r="A29" s="2">
        <v>55</v>
      </c>
      <c r="B29" s="53">
        <v>22.9</v>
      </c>
      <c r="C29" s="53"/>
      <c r="D29" s="53"/>
      <c r="E29" s="53"/>
      <c r="F29" s="77">
        <f t="shared" si="1"/>
        <v>45.8</v>
      </c>
      <c r="G29" s="78">
        <f t="shared" si="0"/>
        <v>2519</v>
      </c>
    </row>
    <row r="30" spans="1:7" x14ac:dyDescent="0.3">
      <c r="A30" s="2">
        <v>60</v>
      </c>
      <c r="B30" s="53">
        <v>16.8</v>
      </c>
      <c r="C30" s="53"/>
      <c r="D30" s="53"/>
      <c r="E30" s="53"/>
      <c r="F30" s="77">
        <f t="shared" si="1"/>
        <v>33.6</v>
      </c>
      <c r="G30" s="78">
        <f t="shared" si="0"/>
        <v>2016</v>
      </c>
    </row>
    <row r="31" spans="1:7" x14ac:dyDescent="0.3">
      <c r="A31" s="2">
        <v>65</v>
      </c>
      <c r="B31" s="53"/>
      <c r="C31" s="53"/>
      <c r="D31" s="53"/>
      <c r="E31" s="53"/>
      <c r="F31" s="77">
        <f t="shared" si="1"/>
        <v>0</v>
      </c>
      <c r="G31" s="78">
        <f t="shared" si="0"/>
        <v>0</v>
      </c>
    </row>
    <row r="32" spans="1:7" x14ac:dyDescent="0.3">
      <c r="A32" s="2">
        <v>70</v>
      </c>
      <c r="B32" s="53"/>
      <c r="C32" s="53"/>
      <c r="D32" s="53"/>
      <c r="E32" s="53"/>
      <c r="F32" s="77">
        <f t="shared" si="1"/>
        <v>0</v>
      </c>
      <c r="G32" s="78">
        <f t="shared" si="0"/>
        <v>0</v>
      </c>
    </row>
    <row r="33" spans="1:14" x14ac:dyDescent="0.3">
      <c r="A33" s="2">
        <v>75</v>
      </c>
      <c r="B33" s="53"/>
      <c r="C33" s="53"/>
      <c r="D33" s="53"/>
      <c r="E33" s="53"/>
      <c r="F33" s="77">
        <f t="shared" si="1"/>
        <v>0</v>
      </c>
      <c r="G33" s="78">
        <f t="shared" si="0"/>
        <v>0</v>
      </c>
    </row>
    <row r="34" spans="1:14" x14ac:dyDescent="0.3">
      <c r="A34" s="2">
        <v>80</v>
      </c>
      <c r="B34" s="53"/>
      <c r="C34" s="53"/>
      <c r="D34" s="53"/>
      <c r="E34" s="53"/>
      <c r="F34" s="77">
        <f t="shared" si="1"/>
        <v>0</v>
      </c>
      <c r="G34" s="78">
        <f t="shared" si="0"/>
        <v>0</v>
      </c>
    </row>
    <row r="35" spans="1:14" x14ac:dyDescent="0.3">
      <c r="A35" s="2">
        <v>85</v>
      </c>
      <c r="B35" s="53"/>
      <c r="C35" s="53"/>
      <c r="D35" s="53"/>
      <c r="E35" s="53"/>
      <c r="F35" s="77">
        <f t="shared" si="1"/>
        <v>0</v>
      </c>
      <c r="G35" s="78">
        <f t="shared" si="0"/>
        <v>0</v>
      </c>
    </row>
    <row r="36" spans="1:14" x14ac:dyDescent="0.3">
      <c r="A36" s="2">
        <v>90</v>
      </c>
      <c r="B36" s="53"/>
      <c r="C36" s="53"/>
      <c r="D36" s="53"/>
      <c r="E36" s="53"/>
      <c r="F36" s="77">
        <f t="shared" si="1"/>
        <v>0</v>
      </c>
      <c r="G36" s="78">
        <f t="shared" si="0"/>
        <v>0</v>
      </c>
    </row>
    <row r="37" spans="1:14" x14ac:dyDescent="0.3">
      <c r="A37" s="2">
        <v>95</v>
      </c>
      <c r="B37" s="53">
        <v>7.1</v>
      </c>
      <c r="C37" s="53"/>
      <c r="D37" s="53"/>
      <c r="E37" s="53"/>
      <c r="F37" s="77">
        <f t="shared" si="1"/>
        <v>14.2</v>
      </c>
      <c r="G37" s="78">
        <f t="shared" si="0"/>
        <v>1349</v>
      </c>
    </row>
    <row r="38" spans="1:14" x14ac:dyDescent="0.3">
      <c r="A38" s="2">
        <v>100</v>
      </c>
      <c r="B38" s="53"/>
      <c r="C38" s="53"/>
      <c r="D38" s="53"/>
      <c r="E38" s="53"/>
      <c r="F38" s="77">
        <f t="shared" si="1"/>
        <v>0</v>
      </c>
      <c r="G38" s="78">
        <f t="shared" si="0"/>
        <v>0</v>
      </c>
    </row>
    <row r="39" spans="1:14" x14ac:dyDescent="0.3">
      <c r="A39" s="2">
        <v>105</v>
      </c>
      <c r="B39" s="53"/>
      <c r="C39" s="53"/>
      <c r="D39" s="53"/>
      <c r="E39" s="53"/>
      <c r="F39" s="77">
        <f t="shared" si="1"/>
        <v>0</v>
      </c>
      <c r="G39" s="78">
        <f t="shared" si="0"/>
        <v>0</v>
      </c>
    </row>
    <row r="40" spans="1:14" x14ac:dyDescent="0.3">
      <c r="A40" s="2">
        <v>110</v>
      </c>
      <c r="B40" s="53"/>
      <c r="C40" s="53"/>
      <c r="D40" s="53"/>
      <c r="E40" s="53"/>
      <c r="F40" s="77">
        <f t="shared" si="1"/>
        <v>0</v>
      </c>
      <c r="G40" s="78">
        <f t="shared" si="0"/>
        <v>0</v>
      </c>
    </row>
    <row r="41" spans="1:14" x14ac:dyDescent="0.3">
      <c r="A41" s="2">
        <v>115</v>
      </c>
      <c r="B41" s="53"/>
      <c r="C41" s="53"/>
      <c r="D41" s="53"/>
      <c r="E41" s="53"/>
      <c r="F41" s="77">
        <f t="shared" si="1"/>
        <v>0</v>
      </c>
      <c r="G41" s="78">
        <f t="shared" si="0"/>
        <v>0</v>
      </c>
    </row>
    <row r="42" spans="1:14" x14ac:dyDescent="0.3">
      <c r="A42" s="2">
        <v>120</v>
      </c>
      <c r="B42" s="53"/>
      <c r="C42" s="53"/>
      <c r="D42" s="53"/>
      <c r="E42" s="53"/>
      <c r="F42" s="77">
        <f t="shared" si="1"/>
        <v>0</v>
      </c>
      <c r="G42" s="78">
        <f>(F42*A42)</f>
        <v>0</v>
      </c>
    </row>
    <row r="43" spans="1:14" x14ac:dyDescent="0.3">
      <c r="A43" s="2">
        <v>125</v>
      </c>
      <c r="B43" s="53"/>
      <c r="C43" s="53"/>
      <c r="D43" s="53"/>
      <c r="E43" s="53"/>
      <c r="F43" s="77">
        <f t="shared" si="1"/>
        <v>0</v>
      </c>
      <c r="G43" s="78">
        <f t="shared" si="0"/>
        <v>0</v>
      </c>
    </row>
    <row r="44" spans="1:14" s="10" customFormat="1" x14ac:dyDescent="0.3">
      <c r="A44" s="39" t="s">
        <v>8</v>
      </c>
      <c r="B44" s="40">
        <f>SUM(B21:B43)</f>
        <v>387.8</v>
      </c>
      <c r="C44" s="40">
        <f>SUM(C21:C43)</f>
        <v>0</v>
      </c>
      <c r="D44" s="40">
        <f>SUM(D21:D43)</f>
        <v>0</v>
      </c>
      <c r="E44" s="40">
        <f>SUM(E21:E43)</f>
        <v>0</v>
      </c>
      <c r="F44" s="41"/>
      <c r="G44" s="16"/>
    </row>
    <row r="45" spans="1:14" s="10" customFormat="1" x14ac:dyDescent="0.3">
      <c r="B45" s="14"/>
      <c r="C45" s="14"/>
      <c r="D45" s="14"/>
      <c r="E45" s="14"/>
      <c r="G45" s="16"/>
      <c r="J45" s="92" t="s">
        <v>42</v>
      </c>
    </row>
    <row r="46" spans="1:14" x14ac:dyDescent="0.3">
      <c r="D46"/>
      <c r="F46" s="37" t="s">
        <v>16</v>
      </c>
      <c r="G46" s="8">
        <f>SUM(G21:G43)</f>
        <v>18686</v>
      </c>
      <c r="J46" s="91" t="s">
        <v>35</v>
      </c>
      <c r="M46" s="90">
        <f>(182.71+220.94)</f>
        <v>403.65</v>
      </c>
      <c r="N46" s="93" t="s">
        <v>34</v>
      </c>
    </row>
    <row r="47" spans="1:14" x14ac:dyDescent="0.3">
      <c r="D47"/>
      <c r="F47" s="37" t="s">
        <v>17</v>
      </c>
      <c r="G47" s="8">
        <f>(G46/3600)</f>
        <v>5.1905555555555551</v>
      </c>
      <c r="I47">
        <f>(G47*AVGRATE)</f>
        <v>1047.5838749999998</v>
      </c>
      <c r="L47" s="72" t="s">
        <v>20</v>
      </c>
      <c r="M47" s="76">
        <f>(403.65/2)</f>
        <v>201.82499999999999</v>
      </c>
    </row>
    <row r="48" spans="1:14" x14ac:dyDescent="0.3">
      <c r="D48"/>
      <c r="F48" s="37"/>
      <c r="G48" s="8"/>
      <c r="L48" s="72"/>
      <c r="M48" s="76"/>
    </row>
    <row r="49" spans="1:13" x14ac:dyDescent="0.3">
      <c r="A49" s="87" t="s">
        <v>32</v>
      </c>
      <c r="B49" s="22"/>
      <c r="C49" s="22"/>
      <c r="D49" s="22"/>
      <c r="E49" s="22"/>
      <c r="F49" s="3"/>
      <c r="G49" s="7">
        <f>IF(I47&lt;=600,600,I47)</f>
        <v>1047.5838749999998</v>
      </c>
    </row>
    <row r="50" spans="1:13" s="54" customFormat="1" ht="15.5" x14ac:dyDescent="0.35">
      <c r="A50" s="58"/>
      <c r="B50" s="55"/>
      <c r="C50" s="55"/>
      <c r="D50" s="55"/>
      <c r="E50" s="55"/>
      <c r="F50" s="57" t="s">
        <v>28</v>
      </c>
      <c r="G50" s="56">
        <f>(G49*area)</f>
        <v>1361.8590374999999</v>
      </c>
      <c r="L50" s="68"/>
      <c r="M50" s="67"/>
    </row>
    <row r="51" spans="1:13" ht="24.75" hidden="1" customHeight="1" x14ac:dyDescent="0.3">
      <c r="A51" s="6" t="s">
        <v>18</v>
      </c>
      <c r="B51" s="23"/>
      <c r="C51" s="23"/>
      <c r="D51" s="23"/>
      <c r="E51" s="23"/>
      <c r="F51" s="4"/>
      <c r="G51" s="5"/>
    </row>
    <row r="52" spans="1:13" ht="24.75" customHeight="1" x14ac:dyDescent="0.3">
      <c r="A52" s="6"/>
      <c r="B52" s="23"/>
      <c r="C52" s="23"/>
      <c r="D52" s="23"/>
      <c r="E52" s="23"/>
      <c r="F52" s="4"/>
      <c r="G52" s="5"/>
    </row>
    <row r="53" spans="1:13" ht="24.9" customHeight="1" x14ac:dyDescent="0.3">
      <c r="A53" s="29" t="s">
        <v>19</v>
      </c>
      <c r="B53" s="30"/>
      <c r="C53" s="69"/>
      <c r="D53" s="30"/>
      <c r="E53" s="30"/>
      <c r="F53" s="31"/>
      <c r="G53" s="32"/>
    </row>
    <row r="55" spans="1:13" x14ac:dyDescent="0.3">
      <c r="B55"/>
      <c r="C55"/>
      <c r="D55"/>
      <c r="E55"/>
    </row>
    <row r="56" spans="1:13" x14ac:dyDescent="0.3">
      <c r="B56"/>
      <c r="C56"/>
      <c r="D56"/>
      <c r="E56"/>
    </row>
    <row r="57" spans="1:13" x14ac:dyDescent="0.3">
      <c r="B57"/>
      <c r="C57"/>
      <c r="D57"/>
      <c r="E57"/>
    </row>
    <row r="58" spans="1:13" x14ac:dyDescent="0.3">
      <c r="B58"/>
      <c r="C58"/>
      <c r="D58"/>
      <c r="E58"/>
    </row>
    <row r="59" spans="1:13" x14ac:dyDescent="0.3">
      <c r="B59"/>
      <c r="C59"/>
      <c r="D59"/>
      <c r="E59"/>
    </row>
    <row r="60" spans="1:13" x14ac:dyDescent="0.3">
      <c r="B60"/>
      <c r="C60"/>
      <c r="D60"/>
      <c r="E60"/>
    </row>
    <row r="61" spans="1:13" x14ac:dyDescent="0.3">
      <c r="B61"/>
      <c r="C61"/>
      <c r="D61"/>
      <c r="E61"/>
    </row>
    <row r="62" spans="1:13" x14ac:dyDescent="0.3">
      <c r="B62"/>
      <c r="C62"/>
      <c r="D62"/>
      <c r="E62"/>
    </row>
    <row r="69" spans="1:8" x14ac:dyDescent="0.3">
      <c r="A69" s="10"/>
      <c r="B69" s="14"/>
      <c r="C69" s="14"/>
      <c r="D69" s="14"/>
      <c r="E69" s="14"/>
      <c r="F69" s="11"/>
      <c r="G69" s="10"/>
      <c r="H69" s="10"/>
    </row>
    <row r="70" spans="1:8" x14ac:dyDescent="0.3">
      <c r="A70" s="10"/>
      <c r="B70" s="24"/>
      <c r="C70" s="24"/>
      <c r="D70" s="14"/>
      <c r="E70" s="14"/>
      <c r="F70" s="10"/>
      <c r="G70" s="10"/>
      <c r="H70" s="10"/>
    </row>
    <row r="71" spans="1:8" x14ac:dyDescent="0.3">
      <c r="A71" s="10"/>
      <c r="B71" s="24"/>
      <c r="C71" s="14"/>
      <c r="D71" s="14"/>
      <c r="E71" s="14"/>
      <c r="F71" s="10"/>
      <c r="G71" s="10"/>
      <c r="H71" s="10"/>
    </row>
    <row r="72" spans="1:8" x14ac:dyDescent="0.3">
      <c r="A72" s="12"/>
      <c r="B72" s="24"/>
      <c r="C72" s="21"/>
      <c r="D72" s="14"/>
      <c r="E72" s="26"/>
      <c r="F72" s="10"/>
      <c r="G72" s="10"/>
      <c r="H72" s="10"/>
    </row>
    <row r="73" spans="1:8" x14ac:dyDescent="0.3">
      <c r="A73" s="10"/>
      <c r="B73" s="24"/>
      <c r="C73" s="14"/>
      <c r="D73" s="14"/>
      <c r="E73" s="14"/>
      <c r="F73" s="10"/>
      <c r="G73" s="10"/>
      <c r="H73" s="10"/>
    </row>
    <row r="74" spans="1:8" x14ac:dyDescent="0.3">
      <c r="A74" s="12"/>
      <c r="B74" s="24"/>
      <c r="C74" s="14"/>
      <c r="D74" s="14"/>
      <c r="E74" s="14"/>
      <c r="F74" s="10"/>
      <c r="G74" s="10"/>
      <c r="H74" s="10"/>
    </row>
    <row r="75" spans="1:8" x14ac:dyDescent="0.3">
      <c r="A75" s="12"/>
      <c r="B75" s="24"/>
      <c r="C75" s="14"/>
      <c r="D75" s="14"/>
      <c r="E75" s="14"/>
      <c r="F75" s="10"/>
      <c r="G75" s="10"/>
      <c r="H75" s="10"/>
    </row>
    <row r="76" spans="1:8" x14ac:dyDescent="0.3">
      <c r="A76" s="10"/>
      <c r="B76" s="14"/>
      <c r="C76" s="14"/>
      <c r="D76" s="14"/>
      <c r="E76" s="14"/>
      <c r="F76" s="10"/>
      <c r="G76" s="13"/>
      <c r="H76" s="10"/>
    </row>
    <row r="77" spans="1:8" x14ac:dyDescent="0.3">
      <c r="A77" s="14"/>
      <c r="F77" s="10"/>
      <c r="G77" s="15"/>
      <c r="H77" s="10"/>
    </row>
    <row r="78" spans="1:8" x14ac:dyDescent="0.3">
      <c r="A78" s="14"/>
      <c r="F78" s="10"/>
      <c r="G78" s="13"/>
      <c r="H78" s="10"/>
    </row>
    <row r="79" spans="1:8" x14ac:dyDescent="0.3">
      <c r="A79" s="10"/>
      <c r="B79" s="14"/>
      <c r="C79" s="14"/>
      <c r="D79" s="14"/>
      <c r="E79" s="14"/>
      <c r="F79" s="10"/>
      <c r="G79" s="16"/>
      <c r="H79" s="10"/>
    </row>
    <row r="80" spans="1:8" x14ac:dyDescent="0.3">
      <c r="A80" s="10"/>
      <c r="B80" s="14"/>
      <c r="C80" s="14"/>
      <c r="D80" s="14"/>
      <c r="E80" s="14"/>
      <c r="F80" s="10"/>
      <c r="G80" s="16"/>
      <c r="H80" s="10"/>
    </row>
    <row r="81" spans="1:8" x14ac:dyDescent="0.3">
      <c r="A81" s="10"/>
      <c r="B81" s="14"/>
      <c r="C81" s="14"/>
      <c r="D81" s="14"/>
      <c r="E81" s="14"/>
      <c r="F81" s="10"/>
      <c r="G81" s="16"/>
      <c r="H81" s="10"/>
    </row>
    <row r="82" spans="1:8" x14ac:dyDescent="0.3">
      <c r="A82" s="10"/>
      <c r="B82" s="14"/>
      <c r="C82" s="14"/>
      <c r="D82" s="14"/>
      <c r="E82" s="14"/>
      <c r="F82" s="10"/>
      <c r="G82" s="16"/>
      <c r="H82" s="10"/>
    </row>
    <row r="83" spans="1:8" x14ac:dyDescent="0.3">
      <c r="A83" s="10"/>
      <c r="B83" s="14"/>
      <c r="C83" s="14"/>
      <c r="D83" s="14"/>
      <c r="E83" s="14"/>
      <c r="F83" s="10"/>
      <c r="G83" s="16"/>
      <c r="H83" s="10"/>
    </row>
    <row r="84" spans="1:8" x14ac:dyDescent="0.3">
      <c r="A84" s="10"/>
      <c r="B84" s="14"/>
      <c r="C84" s="14"/>
      <c r="D84" s="14"/>
      <c r="E84" s="14"/>
      <c r="F84" s="10"/>
      <c r="G84" s="16"/>
      <c r="H84" s="10"/>
    </row>
    <row r="85" spans="1:8" x14ac:dyDescent="0.3">
      <c r="A85" s="10"/>
      <c r="B85" s="14"/>
      <c r="C85" s="14"/>
      <c r="D85" s="14"/>
      <c r="E85" s="14"/>
      <c r="F85" s="10"/>
      <c r="G85" s="16"/>
      <c r="H85" s="10"/>
    </row>
    <row r="86" spans="1:8" x14ac:dyDescent="0.3">
      <c r="A86" s="10"/>
      <c r="B86" s="14"/>
      <c r="C86" s="14"/>
      <c r="D86" s="14"/>
      <c r="E86" s="14"/>
      <c r="F86" s="10"/>
      <c r="G86" s="16"/>
      <c r="H86" s="10"/>
    </row>
    <row r="87" spans="1:8" x14ac:dyDescent="0.3">
      <c r="A87" s="10"/>
      <c r="B87" s="14"/>
      <c r="C87" s="14"/>
      <c r="D87" s="14"/>
      <c r="E87" s="14"/>
      <c r="F87" s="10"/>
      <c r="G87" s="16"/>
      <c r="H87" s="10"/>
    </row>
    <row r="88" spans="1:8" x14ac:dyDescent="0.3">
      <c r="A88" s="10"/>
      <c r="B88" s="14"/>
      <c r="C88" s="14"/>
      <c r="D88" s="14"/>
      <c r="E88" s="14"/>
      <c r="F88" s="10"/>
      <c r="G88" s="16"/>
      <c r="H88" s="10"/>
    </row>
    <row r="89" spans="1:8" x14ac:dyDescent="0.3">
      <c r="A89" s="10"/>
      <c r="B89" s="14"/>
      <c r="C89" s="14"/>
      <c r="D89" s="14"/>
      <c r="E89" s="14"/>
      <c r="F89" s="10"/>
      <c r="G89" s="16"/>
      <c r="H89" s="10"/>
    </row>
    <row r="90" spans="1:8" x14ac:dyDescent="0.3">
      <c r="A90" s="10"/>
      <c r="B90" s="14"/>
      <c r="C90" s="14"/>
      <c r="D90" s="14"/>
      <c r="E90" s="14"/>
      <c r="F90" s="10"/>
      <c r="G90" s="16"/>
      <c r="H90" s="10"/>
    </row>
    <row r="91" spans="1:8" x14ac:dyDescent="0.3">
      <c r="A91" s="10"/>
      <c r="B91" s="14"/>
      <c r="C91" s="14"/>
      <c r="D91" s="14"/>
      <c r="E91" s="14"/>
      <c r="F91" s="10"/>
      <c r="G91" s="16"/>
      <c r="H91" s="10"/>
    </row>
    <row r="92" spans="1:8" x14ac:dyDescent="0.3">
      <c r="A92" s="10"/>
      <c r="B92" s="14"/>
      <c r="C92" s="14"/>
      <c r="D92" s="14"/>
      <c r="E92" s="14"/>
      <c r="F92" s="10"/>
      <c r="G92" s="16"/>
      <c r="H92" s="10"/>
    </row>
    <row r="93" spans="1:8" x14ac:dyDescent="0.3">
      <c r="A93" s="10"/>
      <c r="B93" s="14"/>
      <c r="C93" s="14"/>
      <c r="D93" s="14"/>
      <c r="E93" s="14"/>
      <c r="F93" s="10"/>
      <c r="G93" s="16"/>
      <c r="H93" s="10"/>
    </row>
    <row r="94" spans="1:8" x14ac:dyDescent="0.3">
      <c r="A94" s="10"/>
      <c r="B94" s="14"/>
      <c r="C94" s="14"/>
      <c r="D94" s="14"/>
      <c r="E94" s="14"/>
      <c r="F94" s="10"/>
      <c r="G94" s="16"/>
      <c r="H94" s="10"/>
    </row>
    <row r="95" spans="1:8" x14ac:dyDescent="0.3">
      <c r="A95" s="10"/>
      <c r="B95" s="14"/>
      <c r="C95" s="14"/>
      <c r="D95" s="14"/>
      <c r="E95" s="14"/>
      <c r="F95" s="10"/>
      <c r="G95" s="16"/>
      <c r="H95" s="10"/>
    </row>
    <row r="96" spans="1:8" x14ac:dyDescent="0.3">
      <c r="A96" s="10"/>
      <c r="B96" s="14"/>
      <c r="C96" s="14"/>
      <c r="D96" s="14"/>
      <c r="E96" s="14"/>
      <c r="F96" s="10"/>
      <c r="G96" s="16"/>
      <c r="H96" s="10"/>
    </row>
  </sheetData>
  <sheetProtection password="DA69" sheet="1" objects="1" scenarios="1"/>
  <printOptions horizontalCentered="1" verticalCentered="1"/>
  <pageMargins left="0.75" right="0.75" top="1" bottom="1" header="0.5" footer="0.5"/>
  <pageSetup scale="51" orientation="portrait" r:id="rId1"/>
  <headerFooter alignWithMargins="0">
    <oddHeader>&amp;C&amp;F</oddHeader>
    <oddFooter>&amp;C&amp;A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6"/>
  <sheetViews>
    <sheetView view="pageLayout" topLeftCell="A2" zoomScaleNormal="100" workbookViewId="0">
      <selection activeCell="E32" sqref="E32"/>
    </sheetView>
  </sheetViews>
  <sheetFormatPr defaultRowHeight="13" x14ac:dyDescent="0.3"/>
  <cols>
    <col min="1" max="1" width="10.90625" customWidth="1"/>
    <col min="2" max="5" width="12.36328125" style="2" customWidth="1"/>
    <col min="6" max="6" width="12.6328125" customWidth="1"/>
    <col min="7" max="7" width="18.08984375" customWidth="1"/>
    <col min="9" max="10" width="9.6328125" customWidth="1"/>
    <col min="12" max="12" width="12.54296875" customWidth="1"/>
  </cols>
  <sheetData>
    <row r="1" spans="1:11" ht="15.5" x14ac:dyDescent="0.35">
      <c r="C1"/>
      <c r="D1" s="83" t="s">
        <v>29</v>
      </c>
      <c r="F1" s="9"/>
    </row>
    <row r="2" spans="1:11" x14ac:dyDescent="0.3">
      <c r="B2" s="28"/>
      <c r="C2"/>
    </row>
    <row r="3" spans="1:11" x14ac:dyDescent="0.3">
      <c r="B3" s="44"/>
      <c r="C3" s="44"/>
      <c r="D3" s="43" t="s">
        <v>41</v>
      </c>
      <c r="E3" s="45"/>
      <c r="F3" s="46"/>
      <c r="I3" s="17"/>
    </row>
    <row r="4" spans="1:11" x14ac:dyDescent="0.3">
      <c r="B4" s="36"/>
      <c r="C4" s="33"/>
      <c r="D4" s="86" t="s">
        <v>31</v>
      </c>
      <c r="E4" s="34"/>
      <c r="F4" s="35"/>
      <c r="I4" s="17"/>
    </row>
    <row r="5" spans="1:11" ht="14.15" customHeight="1" x14ac:dyDescent="0.3">
      <c r="A5" s="1" t="s">
        <v>0</v>
      </c>
      <c r="B5" s="94" t="s">
        <v>44</v>
      </c>
      <c r="C5" s="21"/>
      <c r="E5" s="37" t="s">
        <v>1</v>
      </c>
      <c r="F5" s="42">
        <f ca="1">NOW()</f>
        <v>43284.534130671294</v>
      </c>
    </row>
    <row r="6" spans="1:11" ht="14.15" customHeight="1" x14ac:dyDescent="0.3">
      <c r="A6" s="27" t="s">
        <v>2</v>
      </c>
      <c r="B6" s="59" t="s">
        <v>45</v>
      </c>
      <c r="C6" s="38"/>
      <c r="D6"/>
      <c r="E6" s="37" t="s">
        <v>3</v>
      </c>
      <c r="F6" s="47">
        <v>43279</v>
      </c>
      <c r="J6" s="18"/>
    </row>
    <row r="7" spans="1:11" ht="14.15" customHeight="1" x14ac:dyDescent="0.3">
      <c r="A7" t="s">
        <v>4</v>
      </c>
      <c r="B7" s="95" t="s">
        <v>52</v>
      </c>
      <c r="C7" s="25"/>
      <c r="D7" s="88"/>
      <c r="E7" s="72" t="s">
        <v>25</v>
      </c>
      <c r="F7" s="89">
        <v>4</v>
      </c>
      <c r="I7" s="17"/>
      <c r="J7" s="17"/>
      <c r="K7" s="2"/>
    </row>
    <row r="8" spans="1:11" ht="14.15" customHeight="1" x14ac:dyDescent="0.3">
      <c r="A8" s="73" t="s">
        <v>26</v>
      </c>
      <c r="F8" s="49">
        <v>11.5</v>
      </c>
      <c r="G8" s="74" t="s">
        <v>5</v>
      </c>
      <c r="I8" s="19"/>
      <c r="J8" s="19"/>
      <c r="K8" s="20"/>
    </row>
    <row r="9" spans="1:11" ht="14.15" customHeight="1" x14ac:dyDescent="0.3">
      <c r="B9"/>
      <c r="C9"/>
      <c r="D9"/>
      <c r="E9"/>
      <c r="I9" s="19"/>
      <c r="J9" s="19"/>
      <c r="K9" s="4"/>
    </row>
    <row r="10" spans="1:11" x14ac:dyDescent="0.3">
      <c r="A10" s="39" t="s">
        <v>6</v>
      </c>
      <c r="B10" s="48"/>
      <c r="C10" s="50"/>
      <c r="D10" s="50"/>
      <c r="E10" s="50"/>
      <c r="F10" s="51"/>
      <c r="G10" s="52"/>
      <c r="I10" s="19"/>
      <c r="J10" s="19"/>
    </row>
    <row r="11" spans="1:11" s="10" customFormat="1" ht="12.75" customHeight="1" x14ac:dyDescent="0.3">
      <c r="A11" s="102" t="s">
        <v>37</v>
      </c>
      <c r="B11" s="14"/>
      <c r="C11" s="38"/>
      <c r="D11" s="14"/>
      <c r="E11" s="14"/>
      <c r="F11" s="21"/>
    </row>
    <row r="12" spans="1:11" s="10" customFormat="1" ht="15.5" x14ac:dyDescent="0.35">
      <c r="A12" s="70" t="s">
        <v>7</v>
      </c>
      <c r="B12" s="14"/>
      <c r="C12" s="38"/>
      <c r="D12" s="14"/>
      <c r="E12" s="14"/>
      <c r="F12" s="21"/>
    </row>
    <row r="13" spans="1:11" s="10" customFormat="1" ht="15.5" x14ac:dyDescent="0.35">
      <c r="A13" s="71" t="s">
        <v>40</v>
      </c>
      <c r="B13" s="14"/>
      <c r="C13" s="38"/>
      <c r="D13" s="14"/>
      <c r="E13" s="14"/>
      <c r="F13" s="21"/>
    </row>
    <row r="14" spans="1:11" s="10" customFormat="1" ht="15.5" x14ac:dyDescent="0.35">
      <c r="A14" s="71" t="s">
        <v>33</v>
      </c>
      <c r="B14" s="14"/>
      <c r="C14" s="38"/>
      <c r="D14" s="14"/>
      <c r="E14" s="14"/>
      <c r="F14" s="21"/>
    </row>
    <row r="15" spans="1:11" s="10" customFormat="1" ht="15.65" customHeight="1" x14ac:dyDescent="0.35">
      <c r="A15" s="103" t="s">
        <v>39</v>
      </c>
      <c r="B15" s="104"/>
      <c r="C15" s="105"/>
      <c r="D15" s="96"/>
      <c r="E15" s="96"/>
      <c r="F15" s="99"/>
      <c r="G15" s="96"/>
    </row>
    <row r="16" spans="1:11" s="10" customFormat="1" ht="15.65" customHeight="1" x14ac:dyDescent="0.35">
      <c r="A16" s="106"/>
      <c r="B16" s="103" t="s">
        <v>38</v>
      </c>
      <c r="C16" s="104"/>
      <c r="D16" s="98"/>
      <c r="E16" s="98"/>
      <c r="F16" s="101"/>
      <c r="G16" s="98"/>
    </row>
    <row r="17" spans="1:7" s="10" customFormat="1" ht="15.65" customHeight="1" x14ac:dyDescent="0.35">
      <c r="A17" s="97"/>
      <c r="B17" s="98"/>
      <c r="C17" s="100"/>
      <c r="D17" s="98"/>
      <c r="E17" s="98"/>
      <c r="F17" s="101"/>
      <c r="G17" s="98"/>
    </row>
    <row r="18" spans="1:7" s="10" customFormat="1" x14ac:dyDescent="0.3">
      <c r="B18" s="75" t="s">
        <v>27</v>
      </c>
      <c r="C18" s="60"/>
      <c r="D18" s="61"/>
      <c r="E18" s="62"/>
      <c r="F18" s="79" t="s">
        <v>8</v>
      </c>
      <c r="G18" s="63" t="s">
        <v>8</v>
      </c>
    </row>
    <row r="19" spans="1:7" s="10" customFormat="1" x14ac:dyDescent="0.3">
      <c r="A19" s="14" t="s">
        <v>15</v>
      </c>
      <c r="B19" s="63" t="s">
        <v>9</v>
      </c>
      <c r="C19" s="85" t="s">
        <v>30</v>
      </c>
      <c r="D19" s="63" t="s">
        <v>10</v>
      </c>
      <c r="E19" s="63" t="s">
        <v>36</v>
      </c>
      <c r="F19" s="80" t="s">
        <v>11</v>
      </c>
      <c r="G19" s="82" t="s">
        <v>12</v>
      </c>
    </row>
    <row r="20" spans="1:7" s="10" customFormat="1" x14ac:dyDescent="0.3">
      <c r="A20" s="14" t="s">
        <v>13</v>
      </c>
      <c r="B20" s="64" t="s">
        <v>22</v>
      </c>
      <c r="C20" s="84" t="s">
        <v>21</v>
      </c>
      <c r="D20" s="65" t="s">
        <v>23</v>
      </c>
      <c r="E20" s="65" t="s">
        <v>24</v>
      </c>
      <c r="F20" s="81" t="s">
        <v>14</v>
      </c>
      <c r="G20" s="64" t="s">
        <v>15</v>
      </c>
    </row>
    <row r="21" spans="1:7" x14ac:dyDescent="0.3">
      <c r="A21" s="66">
        <v>15</v>
      </c>
      <c r="B21" s="53"/>
      <c r="C21" s="53"/>
      <c r="D21" s="53"/>
      <c r="E21" s="53"/>
      <c r="F21" s="77">
        <f>B21+C21+D21+E21</f>
        <v>0</v>
      </c>
      <c r="G21" s="78">
        <f t="shared" ref="G21:G34" si="0">(F21*A21)</f>
        <v>0</v>
      </c>
    </row>
    <row r="22" spans="1:7" x14ac:dyDescent="0.3">
      <c r="A22" s="2">
        <v>20</v>
      </c>
      <c r="B22" s="53">
        <v>183.8</v>
      </c>
      <c r="C22" s="53"/>
      <c r="D22" s="53"/>
      <c r="E22" s="53"/>
      <c r="F22" s="77">
        <f>B22+C22+D22+E22</f>
        <v>183.8</v>
      </c>
      <c r="G22" s="78">
        <f t="shared" si="0"/>
        <v>3676</v>
      </c>
    </row>
    <row r="23" spans="1:7" x14ac:dyDescent="0.3">
      <c r="A23" s="2">
        <v>25</v>
      </c>
      <c r="B23" s="53">
        <v>43.1</v>
      </c>
      <c r="C23" s="53"/>
      <c r="D23" s="53"/>
      <c r="E23" s="53"/>
      <c r="F23" s="77">
        <f>B23+C23+D23+E23</f>
        <v>43.1</v>
      </c>
      <c r="G23" s="78">
        <f t="shared" si="0"/>
        <v>1077.5</v>
      </c>
    </row>
    <row r="24" spans="1:7" x14ac:dyDescent="0.3">
      <c r="A24" s="2">
        <v>30</v>
      </c>
      <c r="B24" s="53">
        <v>94.5</v>
      </c>
      <c r="C24" s="53"/>
      <c r="D24" s="53"/>
      <c r="E24" s="53"/>
      <c r="F24" s="77">
        <f>B24+C24+D24+E24</f>
        <v>94.5</v>
      </c>
      <c r="G24" s="78">
        <f t="shared" si="0"/>
        <v>2835</v>
      </c>
    </row>
    <row r="25" spans="1:7" x14ac:dyDescent="0.3">
      <c r="A25" s="2">
        <v>35</v>
      </c>
      <c r="B25" s="53">
        <v>55.1</v>
      </c>
      <c r="C25" s="53"/>
      <c r="D25" s="53"/>
      <c r="E25" s="53"/>
      <c r="F25" s="77">
        <f t="shared" ref="F25:F43" si="1">(B25+C25+D25+E25)*2</f>
        <v>110.2</v>
      </c>
      <c r="G25" s="78">
        <f t="shared" si="0"/>
        <v>3857</v>
      </c>
    </row>
    <row r="26" spans="1:7" x14ac:dyDescent="0.3">
      <c r="A26" s="2">
        <v>40</v>
      </c>
      <c r="B26" s="53">
        <v>109.9</v>
      </c>
      <c r="C26" s="53"/>
      <c r="D26" s="53"/>
      <c r="E26" s="53">
        <v>18</v>
      </c>
      <c r="F26" s="77">
        <f t="shared" si="1"/>
        <v>255.8</v>
      </c>
      <c r="G26" s="78">
        <f t="shared" si="0"/>
        <v>10232</v>
      </c>
    </row>
    <row r="27" spans="1:7" x14ac:dyDescent="0.3">
      <c r="A27" s="2">
        <v>45</v>
      </c>
      <c r="B27" s="53">
        <v>12.6</v>
      </c>
      <c r="C27" s="53"/>
      <c r="D27" s="53"/>
      <c r="E27" s="53">
        <v>15.3</v>
      </c>
      <c r="F27" s="77">
        <f t="shared" si="1"/>
        <v>55.8</v>
      </c>
      <c r="G27" s="78">
        <f t="shared" si="0"/>
        <v>2511</v>
      </c>
    </row>
    <row r="28" spans="1:7" x14ac:dyDescent="0.3">
      <c r="A28" s="2">
        <v>50</v>
      </c>
      <c r="B28" s="53">
        <v>14.3</v>
      </c>
      <c r="C28" s="53"/>
      <c r="D28" s="53"/>
      <c r="E28" s="53"/>
      <c r="F28" s="77">
        <f t="shared" si="1"/>
        <v>28.6</v>
      </c>
      <c r="G28" s="78">
        <f t="shared" si="0"/>
        <v>1430</v>
      </c>
    </row>
    <row r="29" spans="1:7" x14ac:dyDescent="0.3">
      <c r="A29" s="2">
        <v>55</v>
      </c>
      <c r="B29" s="53">
        <v>26</v>
      </c>
      <c r="C29" s="53"/>
      <c r="D29" s="53"/>
      <c r="E29" s="53">
        <v>21</v>
      </c>
      <c r="F29" s="77">
        <f t="shared" si="1"/>
        <v>94</v>
      </c>
      <c r="G29" s="78">
        <f t="shared" si="0"/>
        <v>5170</v>
      </c>
    </row>
    <row r="30" spans="1:7" x14ac:dyDescent="0.3">
      <c r="A30" s="2">
        <v>60</v>
      </c>
      <c r="B30" s="53"/>
      <c r="C30" s="53"/>
      <c r="D30" s="53"/>
      <c r="E30" s="53"/>
      <c r="F30" s="77">
        <f t="shared" si="1"/>
        <v>0</v>
      </c>
      <c r="G30" s="78">
        <f t="shared" si="0"/>
        <v>0</v>
      </c>
    </row>
    <row r="31" spans="1:7" x14ac:dyDescent="0.3">
      <c r="A31" s="2">
        <v>65</v>
      </c>
      <c r="B31" s="53"/>
      <c r="C31" s="53"/>
      <c r="D31" s="53"/>
      <c r="E31" s="53">
        <v>8.1</v>
      </c>
      <c r="F31" s="77">
        <f t="shared" si="1"/>
        <v>16.2</v>
      </c>
      <c r="G31" s="78">
        <f t="shared" si="0"/>
        <v>1053</v>
      </c>
    </row>
    <row r="32" spans="1:7" x14ac:dyDescent="0.3">
      <c r="A32" s="2">
        <v>70</v>
      </c>
      <c r="B32" s="53"/>
      <c r="C32" s="53"/>
      <c r="D32" s="53"/>
      <c r="E32" s="53"/>
      <c r="F32" s="77">
        <f t="shared" si="1"/>
        <v>0</v>
      </c>
      <c r="G32" s="78">
        <f t="shared" si="0"/>
        <v>0</v>
      </c>
    </row>
    <row r="33" spans="1:14" x14ac:dyDescent="0.3">
      <c r="A33" s="2">
        <v>75</v>
      </c>
      <c r="B33" s="53"/>
      <c r="C33" s="53"/>
      <c r="D33" s="53"/>
      <c r="E33" s="53"/>
      <c r="F33" s="77">
        <f t="shared" si="1"/>
        <v>0</v>
      </c>
      <c r="G33" s="78">
        <f t="shared" si="0"/>
        <v>0</v>
      </c>
    </row>
    <row r="34" spans="1:14" x14ac:dyDescent="0.3">
      <c r="A34" s="2">
        <v>80</v>
      </c>
      <c r="B34" s="53"/>
      <c r="C34" s="53"/>
      <c r="D34" s="53"/>
      <c r="E34" s="53"/>
      <c r="F34" s="77">
        <f t="shared" si="1"/>
        <v>0</v>
      </c>
      <c r="G34" s="78">
        <f t="shared" si="0"/>
        <v>0</v>
      </c>
    </row>
    <row r="35" spans="1:14" x14ac:dyDescent="0.3">
      <c r="A35" s="2">
        <v>85</v>
      </c>
      <c r="B35" s="53"/>
      <c r="C35" s="53"/>
      <c r="D35" s="53"/>
      <c r="E35" s="53"/>
      <c r="F35" s="77">
        <f t="shared" si="1"/>
        <v>0</v>
      </c>
      <c r="G35" s="78">
        <f t="shared" ref="G35:G43" si="2">(F35*A35)</f>
        <v>0</v>
      </c>
    </row>
    <row r="36" spans="1:14" x14ac:dyDescent="0.3">
      <c r="A36" s="2">
        <v>90</v>
      </c>
      <c r="B36" s="53"/>
      <c r="C36" s="53"/>
      <c r="D36" s="53"/>
      <c r="E36" s="53"/>
      <c r="F36" s="77">
        <f t="shared" si="1"/>
        <v>0</v>
      </c>
      <c r="G36" s="78">
        <f t="shared" si="2"/>
        <v>0</v>
      </c>
    </row>
    <row r="37" spans="1:14" x14ac:dyDescent="0.3">
      <c r="A37" s="2">
        <v>95</v>
      </c>
      <c r="B37" s="53"/>
      <c r="C37" s="53"/>
      <c r="D37" s="53"/>
      <c r="E37" s="53"/>
      <c r="F37" s="77">
        <f t="shared" si="1"/>
        <v>0</v>
      </c>
      <c r="G37" s="78">
        <f t="shared" si="2"/>
        <v>0</v>
      </c>
    </row>
    <row r="38" spans="1:14" x14ac:dyDescent="0.3">
      <c r="A38" s="2">
        <v>100</v>
      </c>
      <c r="B38" s="53"/>
      <c r="C38" s="53"/>
      <c r="D38" s="53"/>
      <c r="E38" s="53"/>
      <c r="F38" s="77">
        <f t="shared" si="1"/>
        <v>0</v>
      </c>
      <c r="G38" s="78">
        <f t="shared" si="2"/>
        <v>0</v>
      </c>
    </row>
    <row r="39" spans="1:14" x14ac:dyDescent="0.3">
      <c r="A39" s="2">
        <v>105</v>
      </c>
      <c r="B39" s="53"/>
      <c r="C39" s="53"/>
      <c r="D39" s="53"/>
      <c r="E39" s="53"/>
      <c r="F39" s="77">
        <f t="shared" si="1"/>
        <v>0</v>
      </c>
      <c r="G39" s="78">
        <f t="shared" si="2"/>
        <v>0</v>
      </c>
    </row>
    <row r="40" spans="1:14" x14ac:dyDescent="0.3">
      <c r="A40" s="2">
        <v>110</v>
      </c>
      <c r="B40" s="53"/>
      <c r="C40" s="53"/>
      <c r="D40" s="53"/>
      <c r="E40" s="53"/>
      <c r="F40" s="77">
        <f t="shared" si="1"/>
        <v>0</v>
      </c>
      <c r="G40" s="78">
        <f t="shared" si="2"/>
        <v>0</v>
      </c>
    </row>
    <row r="41" spans="1:14" x14ac:dyDescent="0.3">
      <c r="A41" s="2">
        <v>115</v>
      </c>
      <c r="B41" s="53"/>
      <c r="C41" s="53"/>
      <c r="D41" s="53"/>
      <c r="E41" s="53"/>
      <c r="F41" s="77">
        <f t="shared" si="1"/>
        <v>0</v>
      </c>
      <c r="G41" s="78">
        <f t="shared" si="2"/>
        <v>0</v>
      </c>
    </row>
    <row r="42" spans="1:14" x14ac:dyDescent="0.3">
      <c r="A42" s="2">
        <v>120</v>
      </c>
      <c r="B42" s="53"/>
      <c r="C42" s="53"/>
      <c r="D42" s="53"/>
      <c r="E42" s="53"/>
      <c r="F42" s="77">
        <f t="shared" si="1"/>
        <v>0</v>
      </c>
      <c r="G42" s="78">
        <f>(F42*A42)</f>
        <v>0</v>
      </c>
    </row>
    <row r="43" spans="1:14" x14ac:dyDescent="0.3">
      <c r="A43" s="2">
        <v>125</v>
      </c>
      <c r="B43" s="53"/>
      <c r="C43" s="53"/>
      <c r="D43" s="53"/>
      <c r="E43" s="53"/>
      <c r="F43" s="77">
        <f t="shared" si="1"/>
        <v>0</v>
      </c>
      <c r="G43" s="78">
        <f t="shared" si="2"/>
        <v>0</v>
      </c>
    </row>
    <row r="44" spans="1:14" s="10" customFormat="1" x14ac:dyDescent="0.3">
      <c r="A44" s="39" t="s">
        <v>8</v>
      </c>
      <c r="B44" s="40">
        <f>SUM(B21:B43)</f>
        <v>539.29999999999995</v>
      </c>
      <c r="C44" s="40">
        <f>SUM(C21:C43)</f>
        <v>0</v>
      </c>
      <c r="D44" s="40">
        <f>SUM(D21:D43)</f>
        <v>0</v>
      </c>
      <c r="E44" s="40">
        <f>SUM(E21:E43)</f>
        <v>62.4</v>
      </c>
      <c r="F44" s="41"/>
      <c r="G44" s="16"/>
    </row>
    <row r="45" spans="1:14" s="10" customFormat="1" x14ac:dyDescent="0.3">
      <c r="B45" s="14"/>
      <c r="C45" s="14"/>
      <c r="D45" s="14"/>
      <c r="E45" s="14"/>
      <c r="G45" s="16"/>
      <c r="J45" s="92" t="s">
        <v>42</v>
      </c>
    </row>
    <row r="46" spans="1:14" x14ac:dyDescent="0.3">
      <c r="D46"/>
      <c r="F46" s="37" t="s">
        <v>16</v>
      </c>
      <c r="G46" s="8">
        <f>SUM(G21:G43)</f>
        <v>31841.5</v>
      </c>
      <c r="J46" s="91" t="s">
        <v>35</v>
      </c>
      <c r="M46" s="90">
        <f>(182.71+220.94)</f>
        <v>403.65</v>
      </c>
      <c r="N46" s="93" t="s">
        <v>34</v>
      </c>
    </row>
    <row r="47" spans="1:14" x14ac:dyDescent="0.3">
      <c r="D47"/>
      <c r="F47" s="37" t="s">
        <v>17</v>
      </c>
      <c r="G47" s="8">
        <f>(G46/3600)</f>
        <v>8.8448611111111113</v>
      </c>
      <c r="I47">
        <f>(G47*AVGRATE)</f>
        <v>1785.1140937499999</v>
      </c>
      <c r="L47" s="72" t="s">
        <v>20</v>
      </c>
      <c r="M47" s="76">
        <f>(403.65/2)</f>
        <v>201.82499999999999</v>
      </c>
    </row>
    <row r="48" spans="1:14" x14ac:dyDescent="0.3">
      <c r="D48"/>
      <c r="F48" s="37"/>
      <c r="G48" s="8"/>
      <c r="L48" s="72"/>
      <c r="M48" s="76"/>
    </row>
    <row r="49" spans="1:13" x14ac:dyDescent="0.3">
      <c r="A49" s="87" t="s">
        <v>32</v>
      </c>
      <c r="B49" s="22"/>
      <c r="C49" s="22"/>
      <c r="D49" s="22"/>
      <c r="E49" s="22"/>
      <c r="F49" s="3"/>
      <c r="G49" s="7">
        <f>IF(I47&lt;=600,600,I47)</f>
        <v>1785.1140937499999</v>
      </c>
    </row>
    <row r="50" spans="1:13" s="54" customFormat="1" ht="15.5" x14ac:dyDescent="0.35">
      <c r="A50" s="58"/>
      <c r="B50" s="55"/>
      <c r="C50" s="55"/>
      <c r="D50" s="55"/>
      <c r="E50" s="55"/>
      <c r="F50" s="57" t="s">
        <v>28</v>
      </c>
      <c r="G50" s="56">
        <f>(G49*area)</f>
        <v>20528.812078125</v>
      </c>
      <c r="L50" s="68"/>
      <c r="M50" s="67"/>
    </row>
    <row r="51" spans="1:13" ht="24.75" hidden="1" customHeight="1" x14ac:dyDescent="0.3">
      <c r="A51" s="6" t="s">
        <v>18</v>
      </c>
      <c r="B51" s="23"/>
      <c r="C51" s="23"/>
      <c r="D51" s="23"/>
      <c r="E51" s="23"/>
      <c r="F51" s="4"/>
      <c r="G51" s="5"/>
    </row>
    <row r="52" spans="1:13" ht="24.75" customHeight="1" x14ac:dyDescent="0.3">
      <c r="A52" s="6"/>
      <c r="B52" s="23"/>
      <c r="C52" s="23"/>
      <c r="D52" s="23"/>
      <c r="E52" s="23"/>
      <c r="F52" s="4"/>
      <c r="G52" s="5"/>
    </row>
    <row r="53" spans="1:13" ht="24.9" customHeight="1" x14ac:dyDescent="0.3">
      <c r="A53" s="29" t="s">
        <v>19</v>
      </c>
      <c r="B53" s="30"/>
      <c r="C53" s="69"/>
      <c r="D53" s="30"/>
      <c r="E53" s="30"/>
      <c r="F53" s="31"/>
      <c r="G53" s="32"/>
    </row>
    <row r="55" spans="1:13" x14ac:dyDescent="0.3">
      <c r="B55"/>
      <c r="C55"/>
      <c r="D55"/>
      <c r="E55"/>
    </row>
    <row r="56" spans="1:13" x14ac:dyDescent="0.3">
      <c r="B56"/>
      <c r="C56"/>
      <c r="D56"/>
      <c r="E56"/>
    </row>
    <row r="57" spans="1:13" x14ac:dyDescent="0.3">
      <c r="B57"/>
      <c r="C57"/>
      <c r="D57"/>
      <c r="E57"/>
    </row>
    <row r="58" spans="1:13" x14ac:dyDescent="0.3">
      <c r="B58"/>
      <c r="C58"/>
      <c r="D58"/>
      <c r="E58"/>
    </row>
    <row r="59" spans="1:13" x14ac:dyDescent="0.3">
      <c r="B59"/>
      <c r="C59"/>
      <c r="D59"/>
      <c r="E59"/>
    </row>
    <row r="60" spans="1:13" x14ac:dyDescent="0.3">
      <c r="B60"/>
      <c r="C60"/>
      <c r="D60"/>
      <c r="E60"/>
    </row>
    <row r="61" spans="1:13" x14ac:dyDescent="0.3">
      <c r="B61"/>
      <c r="C61"/>
      <c r="D61"/>
      <c r="E61"/>
    </row>
    <row r="62" spans="1:13" x14ac:dyDescent="0.3">
      <c r="B62"/>
      <c r="C62"/>
      <c r="D62"/>
      <c r="E62"/>
    </row>
    <row r="69" spans="1:8" x14ac:dyDescent="0.3">
      <c r="A69" s="10"/>
      <c r="B69" s="14"/>
      <c r="C69" s="14"/>
      <c r="D69" s="14"/>
      <c r="E69" s="14"/>
      <c r="F69" s="11"/>
      <c r="G69" s="10"/>
      <c r="H69" s="10"/>
    </row>
    <row r="70" spans="1:8" x14ac:dyDescent="0.3">
      <c r="A70" s="10"/>
      <c r="B70" s="24"/>
      <c r="C70" s="24"/>
      <c r="D70" s="14"/>
      <c r="E70" s="14"/>
      <c r="F70" s="10"/>
      <c r="G70" s="10"/>
      <c r="H70" s="10"/>
    </row>
    <row r="71" spans="1:8" x14ac:dyDescent="0.3">
      <c r="A71" s="10"/>
      <c r="B71" s="24"/>
      <c r="C71" s="14"/>
      <c r="D71" s="14"/>
      <c r="E71" s="14"/>
      <c r="F71" s="10"/>
      <c r="G71" s="10"/>
      <c r="H71" s="10"/>
    </row>
    <row r="72" spans="1:8" x14ac:dyDescent="0.3">
      <c r="A72" s="12"/>
      <c r="B72" s="24"/>
      <c r="C72" s="21"/>
      <c r="D72" s="14"/>
      <c r="E72" s="26"/>
      <c r="F72" s="10"/>
      <c r="G72" s="10"/>
      <c r="H72" s="10"/>
    </row>
    <row r="73" spans="1:8" x14ac:dyDescent="0.3">
      <c r="A73" s="10"/>
      <c r="B73" s="24"/>
      <c r="C73" s="14"/>
      <c r="D73" s="14"/>
      <c r="E73" s="14"/>
      <c r="F73" s="10"/>
      <c r="G73" s="10"/>
      <c r="H73" s="10"/>
    </row>
    <row r="74" spans="1:8" x14ac:dyDescent="0.3">
      <c r="A74" s="12"/>
      <c r="B74" s="24"/>
      <c r="C74" s="14"/>
      <c r="D74" s="14"/>
      <c r="E74" s="14"/>
      <c r="F74" s="10"/>
      <c r="G74" s="10"/>
      <c r="H74" s="10"/>
    </row>
    <row r="75" spans="1:8" x14ac:dyDescent="0.3">
      <c r="A75" s="12"/>
      <c r="B75" s="24"/>
      <c r="C75" s="14"/>
      <c r="D75" s="14"/>
      <c r="E75" s="14"/>
      <c r="F75" s="10"/>
      <c r="G75" s="10"/>
      <c r="H75" s="10"/>
    </row>
    <row r="76" spans="1:8" x14ac:dyDescent="0.3">
      <c r="A76" s="10"/>
      <c r="B76" s="14"/>
      <c r="C76" s="14"/>
      <c r="D76" s="14"/>
      <c r="E76" s="14"/>
      <c r="F76" s="10"/>
      <c r="G76" s="13"/>
      <c r="H76" s="10"/>
    </row>
    <row r="77" spans="1:8" x14ac:dyDescent="0.3">
      <c r="A77" s="14"/>
      <c r="F77" s="10"/>
      <c r="G77" s="15"/>
      <c r="H77" s="10"/>
    </row>
    <row r="78" spans="1:8" x14ac:dyDescent="0.3">
      <c r="A78" s="14"/>
      <c r="F78" s="10"/>
      <c r="G78" s="13"/>
      <c r="H78" s="10"/>
    </row>
    <row r="79" spans="1:8" x14ac:dyDescent="0.3">
      <c r="A79" s="10"/>
      <c r="B79" s="14"/>
      <c r="C79" s="14"/>
      <c r="D79" s="14"/>
      <c r="E79" s="14"/>
      <c r="F79" s="10"/>
      <c r="G79" s="16"/>
      <c r="H79" s="10"/>
    </row>
    <row r="80" spans="1:8" x14ac:dyDescent="0.3">
      <c r="A80" s="10"/>
      <c r="B80" s="14"/>
      <c r="C80" s="14"/>
      <c r="D80" s="14"/>
      <c r="E80" s="14"/>
      <c r="F80" s="10"/>
      <c r="G80" s="16"/>
      <c r="H80" s="10"/>
    </row>
    <row r="81" spans="1:8" x14ac:dyDescent="0.3">
      <c r="A81" s="10"/>
      <c r="B81" s="14"/>
      <c r="C81" s="14"/>
      <c r="D81" s="14"/>
      <c r="E81" s="14"/>
      <c r="F81" s="10"/>
      <c r="G81" s="16"/>
      <c r="H81" s="10"/>
    </row>
    <row r="82" spans="1:8" x14ac:dyDescent="0.3">
      <c r="A82" s="10"/>
      <c r="B82" s="14"/>
      <c r="C82" s="14"/>
      <c r="D82" s="14"/>
      <c r="E82" s="14"/>
      <c r="F82" s="10"/>
      <c r="G82" s="16"/>
      <c r="H82" s="10"/>
    </row>
    <row r="83" spans="1:8" x14ac:dyDescent="0.3">
      <c r="A83" s="10"/>
      <c r="B83" s="14"/>
      <c r="C83" s="14"/>
      <c r="D83" s="14"/>
      <c r="E83" s="14"/>
      <c r="F83" s="10"/>
      <c r="G83" s="16"/>
      <c r="H83" s="10"/>
    </row>
    <row r="84" spans="1:8" x14ac:dyDescent="0.3">
      <c r="A84" s="10"/>
      <c r="B84" s="14"/>
      <c r="C84" s="14"/>
      <c r="D84" s="14"/>
      <c r="E84" s="14"/>
      <c r="F84" s="10"/>
      <c r="G84" s="16"/>
      <c r="H84" s="10"/>
    </row>
    <row r="85" spans="1:8" x14ac:dyDescent="0.3">
      <c r="A85" s="10"/>
      <c r="B85" s="14"/>
      <c r="C85" s="14"/>
      <c r="D85" s="14"/>
      <c r="E85" s="14"/>
      <c r="F85" s="10"/>
      <c r="G85" s="16"/>
      <c r="H85" s="10"/>
    </row>
    <row r="86" spans="1:8" x14ac:dyDescent="0.3">
      <c r="A86" s="10"/>
      <c r="B86" s="14"/>
      <c r="C86" s="14"/>
      <c r="D86" s="14"/>
      <c r="E86" s="14"/>
      <c r="F86" s="10"/>
      <c r="G86" s="16"/>
      <c r="H86" s="10"/>
    </row>
    <row r="87" spans="1:8" x14ac:dyDescent="0.3">
      <c r="A87" s="10"/>
      <c r="B87" s="14"/>
      <c r="C87" s="14"/>
      <c r="D87" s="14"/>
      <c r="E87" s="14"/>
      <c r="F87" s="10"/>
      <c r="G87" s="16"/>
      <c r="H87" s="10"/>
    </row>
    <row r="88" spans="1:8" x14ac:dyDescent="0.3">
      <c r="A88" s="10"/>
      <c r="B88" s="14"/>
      <c r="C88" s="14"/>
      <c r="D88" s="14"/>
      <c r="E88" s="14"/>
      <c r="F88" s="10"/>
      <c r="G88" s="16"/>
      <c r="H88" s="10"/>
    </row>
    <row r="89" spans="1:8" x14ac:dyDescent="0.3">
      <c r="A89" s="10"/>
      <c r="B89" s="14"/>
      <c r="C89" s="14"/>
      <c r="D89" s="14"/>
      <c r="E89" s="14"/>
      <c r="F89" s="10"/>
      <c r="G89" s="16"/>
      <c r="H89" s="10"/>
    </row>
    <row r="90" spans="1:8" x14ac:dyDescent="0.3">
      <c r="A90" s="10"/>
      <c r="B90" s="14"/>
      <c r="C90" s="14"/>
      <c r="D90" s="14"/>
      <c r="E90" s="14"/>
      <c r="F90" s="10"/>
      <c r="G90" s="16"/>
      <c r="H90" s="10"/>
    </row>
    <row r="91" spans="1:8" x14ac:dyDescent="0.3">
      <c r="A91" s="10"/>
      <c r="B91" s="14"/>
      <c r="C91" s="14"/>
      <c r="D91" s="14"/>
      <c r="E91" s="14"/>
      <c r="F91" s="10"/>
      <c r="G91" s="16"/>
      <c r="H91" s="10"/>
    </row>
    <row r="92" spans="1:8" x14ac:dyDescent="0.3">
      <c r="A92" s="10"/>
      <c r="B92" s="14"/>
      <c r="C92" s="14"/>
      <c r="D92" s="14"/>
      <c r="E92" s="14"/>
      <c r="F92" s="10"/>
      <c r="G92" s="16"/>
      <c r="H92" s="10"/>
    </row>
    <row r="93" spans="1:8" x14ac:dyDescent="0.3">
      <c r="A93" s="10"/>
      <c r="B93" s="14"/>
      <c r="C93" s="14"/>
      <c r="D93" s="14"/>
      <c r="E93" s="14"/>
      <c r="F93" s="10"/>
      <c r="G93" s="16"/>
      <c r="H93" s="10"/>
    </row>
    <row r="94" spans="1:8" x14ac:dyDescent="0.3">
      <c r="A94" s="10"/>
      <c r="B94" s="14"/>
      <c r="C94" s="14"/>
      <c r="D94" s="14"/>
      <c r="E94" s="14"/>
      <c r="F94" s="10"/>
      <c r="G94" s="16"/>
      <c r="H94" s="10"/>
    </row>
    <row r="95" spans="1:8" x14ac:dyDescent="0.3">
      <c r="A95" s="10"/>
      <c r="B95" s="14"/>
      <c r="C95" s="14"/>
      <c r="D95" s="14"/>
      <c r="E95" s="14"/>
      <c r="F95" s="10"/>
      <c r="G95" s="16"/>
      <c r="H95" s="10"/>
    </row>
    <row r="96" spans="1:8" x14ac:dyDescent="0.3">
      <c r="A96" s="10"/>
      <c r="B96" s="14"/>
      <c r="C96" s="14"/>
      <c r="D96" s="14"/>
      <c r="E96" s="14"/>
      <c r="F96" s="10"/>
      <c r="G96" s="16"/>
      <c r="H96" s="10"/>
    </row>
  </sheetData>
  <sheetProtection password="DA69" sheet="1" objects="1" scenarios="1"/>
  <phoneticPr fontId="10" type="noConversion"/>
  <printOptions horizontalCentered="1" verticalCentered="1"/>
  <pageMargins left="0.75" right="0.75" top="1" bottom="1" header="0.5" footer="0.5"/>
  <pageSetup scale="51" orientation="portrait" r:id="rId1"/>
  <headerFooter alignWithMargins="0">
    <oddHeader>&amp;C&amp;F</oddHeader>
    <oddFooter>&amp;C&amp;A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6"/>
  <sheetViews>
    <sheetView view="pageLayout" zoomScaleNormal="100" workbookViewId="0">
      <selection activeCell="E26" sqref="E26"/>
    </sheetView>
  </sheetViews>
  <sheetFormatPr defaultRowHeight="13" x14ac:dyDescent="0.3"/>
  <cols>
    <col min="1" max="1" width="10.90625" customWidth="1"/>
    <col min="2" max="5" width="12.36328125" style="2" customWidth="1"/>
    <col min="6" max="6" width="12.6328125" customWidth="1"/>
    <col min="7" max="7" width="18.08984375" customWidth="1"/>
    <col min="9" max="10" width="9.6328125" customWidth="1"/>
    <col min="12" max="12" width="12.54296875" customWidth="1"/>
  </cols>
  <sheetData>
    <row r="1" spans="1:11" ht="15.5" x14ac:dyDescent="0.35">
      <c r="C1"/>
      <c r="D1" s="83" t="s">
        <v>29</v>
      </c>
      <c r="F1" s="9"/>
    </row>
    <row r="2" spans="1:11" x14ac:dyDescent="0.3">
      <c r="B2" s="28"/>
      <c r="C2"/>
    </row>
    <row r="3" spans="1:11" x14ac:dyDescent="0.3">
      <c r="B3" s="44"/>
      <c r="C3" s="44"/>
      <c r="D3" s="43" t="s">
        <v>41</v>
      </c>
      <c r="E3" s="45"/>
      <c r="F3" s="46"/>
      <c r="I3" s="17"/>
    </row>
    <row r="4" spans="1:11" x14ac:dyDescent="0.3">
      <c r="B4" s="36"/>
      <c r="C4" s="33"/>
      <c r="D4" s="86" t="s">
        <v>31</v>
      </c>
      <c r="E4" s="34"/>
      <c r="F4" s="35"/>
      <c r="I4" s="17"/>
    </row>
    <row r="5" spans="1:11" ht="14.15" customHeight="1" x14ac:dyDescent="0.3">
      <c r="A5" s="1" t="s">
        <v>0</v>
      </c>
      <c r="B5" s="94" t="s">
        <v>44</v>
      </c>
      <c r="C5" s="21"/>
      <c r="E5" s="37" t="s">
        <v>1</v>
      </c>
      <c r="F5" s="42">
        <f ca="1">NOW()</f>
        <v>43284.534130671294</v>
      </c>
    </row>
    <row r="6" spans="1:11" ht="14.15" customHeight="1" x14ac:dyDescent="0.3">
      <c r="A6" s="27" t="s">
        <v>2</v>
      </c>
      <c r="B6" s="59" t="s">
        <v>45</v>
      </c>
      <c r="C6" s="38"/>
      <c r="D6"/>
      <c r="E6" s="37" t="s">
        <v>3</v>
      </c>
      <c r="F6" s="47">
        <v>43279</v>
      </c>
      <c r="J6" s="18"/>
    </row>
    <row r="7" spans="1:11" ht="14.15" customHeight="1" x14ac:dyDescent="0.3">
      <c r="A7" t="s">
        <v>4</v>
      </c>
      <c r="B7" s="95" t="s">
        <v>52</v>
      </c>
      <c r="C7" s="25"/>
      <c r="D7" s="88"/>
      <c r="E7" s="72" t="s">
        <v>25</v>
      </c>
      <c r="F7" s="89">
        <v>5</v>
      </c>
      <c r="I7" s="17"/>
      <c r="J7" s="17"/>
      <c r="K7" s="2"/>
    </row>
    <row r="8" spans="1:11" ht="14.15" customHeight="1" x14ac:dyDescent="0.3">
      <c r="A8" s="73" t="s">
        <v>26</v>
      </c>
      <c r="F8" s="49">
        <v>2.7</v>
      </c>
      <c r="G8" s="74" t="s">
        <v>5</v>
      </c>
      <c r="I8" s="19"/>
      <c r="J8" s="19"/>
      <c r="K8" s="20"/>
    </row>
    <row r="9" spans="1:11" ht="14.15" customHeight="1" x14ac:dyDescent="0.3">
      <c r="B9"/>
      <c r="C9"/>
      <c r="D9"/>
      <c r="E9"/>
      <c r="I9" s="19"/>
      <c r="J9" s="19"/>
      <c r="K9" s="4"/>
    </row>
    <row r="10" spans="1:11" x14ac:dyDescent="0.3">
      <c r="A10" s="39" t="s">
        <v>6</v>
      </c>
      <c r="B10" s="48"/>
      <c r="C10" s="50"/>
      <c r="D10" s="50"/>
      <c r="E10" s="50"/>
      <c r="F10" s="51"/>
      <c r="G10" s="52"/>
      <c r="I10" s="19"/>
      <c r="J10" s="19"/>
    </row>
    <row r="11" spans="1:11" s="10" customFormat="1" ht="12.75" customHeight="1" x14ac:dyDescent="0.3">
      <c r="A11" s="102" t="s">
        <v>37</v>
      </c>
      <c r="B11" s="14"/>
      <c r="C11" s="38"/>
      <c r="D11" s="14"/>
      <c r="E11" s="14"/>
      <c r="F11" s="21"/>
    </row>
    <row r="12" spans="1:11" s="10" customFormat="1" ht="15.5" x14ac:dyDescent="0.35">
      <c r="A12" s="70" t="s">
        <v>7</v>
      </c>
      <c r="B12" s="14"/>
      <c r="C12" s="38"/>
      <c r="D12" s="14"/>
      <c r="E12" s="14"/>
      <c r="F12" s="21"/>
    </row>
    <row r="13" spans="1:11" s="10" customFormat="1" ht="15.5" x14ac:dyDescent="0.35">
      <c r="A13" s="71" t="s">
        <v>40</v>
      </c>
      <c r="B13" s="14"/>
      <c r="C13" s="38"/>
      <c r="D13" s="14"/>
      <c r="E13" s="14"/>
      <c r="F13" s="21"/>
    </row>
    <row r="14" spans="1:11" s="10" customFormat="1" ht="15.5" x14ac:dyDescent="0.35">
      <c r="A14" s="71" t="s">
        <v>33</v>
      </c>
      <c r="B14" s="14"/>
      <c r="C14" s="38"/>
      <c r="D14" s="14"/>
      <c r="E14" s="14"/>
      <c r="F14" s="21"/>
    </row>
    <row r="15" spans="1:11" s="10" customFormat="1" ht="15.65" customHeight="1" x14ac:dyDescent="0.35">
      <c r="A15" s="103" t="s">
        <v>39</v>
      </c>
      <c r="B15" s="104"/>
      <c r="C15" s="105"/>
      <c r="D15" s="96"/>
      <c r="E15" s="96"/>
      <c r="F15" s="99"/>
      <c r="G15" s="96"/>
    </row>
    <row r="16" spans="1:11" s="10" customFormat="1" ht="15.65" customHeight="1" x14ac:dyDescent="0.35">
      <c r="A16" s="106"/>
      <c r="B16" s="103" t="s">
        <v>38</v>
      </c>
      <c r="C16" s="104"/>
      <c r="D16" s="98"/>
      <c r="E16" s="98"/>
      <c r="F16" s="101"/>
      <c r="G16" s="98"/>
    </row>
    <row r="17" spans="1:7" s="10" customFormat="1" ht="15.65" customHeight="1" x14ac:dyDescent="0.35">
      <c r="A17" s="97"/>
      <c r="B17" s="98"/>
      <c r="C17" s="100"/>
      <c r="D17" s="98"/>
      <c r="E17" s="98"/>
      <c r="F17" s="101"/>
      <c r="G17" s="98"/>
    </row>
    <row r="18" spans="1:7" s="10" customFormat="1" x14ac:dyDescent="0.3">
      <c r="B18" s="75" t="s">
        <v>27</v>
      </c>
      <c r="C18" s="60"/>
      <c r="D18" s="61"/>
      <c r="E18" s="62"/>
      <c r="F18" s="79" t="s">
        <v>8</v>
      </c>
      <c r="G18" s="63" t="s">
        <v>8</v>
      </c>
    </row>
    <row r="19" spans="1:7" s="10" customFormat="1" x14ac:dyDescent="0.3">
      <c r="A19" s="14" t="s">
        <v>15</v>
      </c>
      <c r="B19" s="63" t="s">
        <v>9</v>
      </c>
      <c r="C19" s="85" t="s">
        <v>30</v>
      </c>
      <c r="D19" s="63" t="s">
        <v>10</v>
      </c>
      <c r="E19" s="63" t="s">
        <v>36</v>
      </c>
      <c r="F19" s="80" t="s">
        <v>11</v>
      </c>
      <c r="G19" s="82" t="s">
        <v>12</v>
      </c>
    </row>
    <row r="20" spans="1:7" s="10" customFormat="1" x14ac:dyDescent="0.3">
      <c r="A20" s="14" t="s">
        <v>13</v>
      </c>
      <c r="B20" s="64" t="s">
        <v>22</v>
      </c>
      <c r="C20" s="84" t="s">
        <v>21</v>
      </c>
      <c r="D20" s="65" t="s">
        <v>23</v>
      </c>
      <c r="E20" s="65" t="s">
        <v>24</v>
      </c>
      <c r="F20" s="81" t="s">
        <v>14</v>
      </c>
      <c r="G20" s="64" t="s">
        <v>15</v>
      </c>
    </row>
    <row r="21" spans="1:7" x14ac:dyDescent="0.3">
      <c r="A21" s="66">
        <v>15</v>
      </c>
      <c r="B21" s="53"/>
      <c r="C21" s="53"/>
      <c r="D21" s="53"/>
      <c r="E21" s="53"/>
      <c r="F21" s="77">
        <f>B21+C21+D21+E21</f>
        <v>0</v>
      </c>
      <c r="G21" s="78">
        <f t="shared" ref="G21:G43" si="0">(F21*A21)</f>
        <v>0</v>
      </c>
    </row>
    <row r="22" spans="1:7" x14ac:dyDescent="0.3">
      <c r="A22" s="2">
        <v>20</v>
      </c>
      <c r="B22" s="53">
        <v>289.39999999999998</v>
      </c>
      <c r="C22" s="53"/>
      <c r="D22" s="53">
        <v>103.9</v>
      </c>
      <c r="E22" s="53"/>
      <c r="F22" s="77">
        <f>B22+C22+D22+E22</f>
        <v>393.29999999999995</v>
      </c>
      <c r="G22" s="78">
        <f t="shared" si="0"/>
        <v>7865.9999999999991</v>
      </c>
    </row>
    <row r="23" spans="1:7" x14ac:dyDescent="0.3">
      <c r="A23" s="2">
        <v>25</v>
      </c>
      <c r="B23" s="53"/>
      <c r="C23" s="53"/>
      <c r="D23" s="53"/>
      <c r="E23" s="53"/>
      <c r="F23" s="77">
        <f>B23+C23+D23+E23</f>
        <v>0</v>
      </c>
      <c r="G23" s="78">
        <f t="shared" si="0"/>
        <v>0</v>
      </c>
    </row>
    <row r="24" spans="1:7" x14ac:dyDescent="0.3">
      <c r="A24" s="2">
        <v>30</v>
      </c>
      <c r="B24" s="53">
        <v>52.8</v>
      </c>
      <c r="C24" s="53"/>
      <c r="D24" s="53"/>
      <c r="E24" s="53">
        <v>83.6</v>
      </c>
      <c r="F24" s="77">
        <f>B24+C24+D24+E24</f>
        <v>136.39999999999998</v>
      </c>
      <c r="G24" s="78">
        <f t="shared" si="0"/>
        <v>4091.9999999999991</v>
      </c>
    </row>
    <row r="25" spans="1:7" x14ac:dyDescent="0.3">
      <c r="A25" s="2">
        <v>35</v>
      </c>
      <c r="B25" s="53"/>
      <c r="C25" s="53"/>
      <c r="D25" s="53"/>
      <c r="E25" s="53">
        <v>59.5</v>
      </c>
      <c r="F25" s="77">
        <f t="shared" ref="F25:F43" si="1">(B25+C25+D25+E25)*2</f>
        <v>119</v>
      </c>
      <c r="G25" s="78">
        <f t="shared" si="0"/>
        <v>4165</v>
      </c>
    </row>
    <row r="26" spans="1:7" x14ac:dyDescent="0.3">
      <c r="A26" s="2">
        <v>40</v>
      </c>
      <c r="B26" s="53"/>
      <c r="C26" s="53"/>
      <c r="D26" s="53"/>
      <c r="E26" s="53"/>
      <c r="F26" s="77">
        <f t="shared" si="1"/>
        <v>0</v>
      </c>
      <c r="G26" s="78">
        <f t="shared" si="0"/>
        <v>0</v>
      </c>
    </row>
    <row r="27" spans="1:7" x14ac:dyDescent="0.3">
      <c r="A27" s="2">
        <v>45</v>
      </c>
      <c r="B27" s="53">
        <v>106.7</v>
      </c>
      <c r="C27" s="53"/>
      <c r="D27" s="53"/>
      <c r="E27" s="53"/>
      <c r="F27" s="77">
        <f t="shared" si="1"/>
        <v>213.4</v>
      </c>
      <c r="G27" s="78">
        <f t="shared" si="0"/>
        <v>9603</v>
      </c>
    </row>
    <row r="28" spans="1:7" x14ac:dyDescent="0.3">
      <c r="A28" s="2">
        <v>50</v>
      </c>
      <c r="B28" s="53">
        <v>43.3</v>
      </c>
      <c r="C28" s="53"/>
      <c r="D28" s="53"/>
      <c r="E28" s="53"/>
      <c r="F28" s="77">
        <f t="shared" si="1"/>
        <v>86.6</v>
      </c>
      <c r="G28" s="78">
        <f t="shared" si="0"/>
        <v>4330</v>
      </c>
    </row>
    <row r="29" spans="1:7" x14ac:dyDescent="0.3">
      <c r="A29" s="2">
        <v>55</v>
      </c>
      <c r="B29" s="53">
        <v>49.4</v>
      </c>
      <c r="C29" s="53"/>
      <c r="D29" s="53"/>
      <c r="E29" s="53"/>
      <c r="F29" s="77">
        <f t="shared" si="1"/>
        <v>98.8</v>
      </c>
      <c r="G29" s="78">
        <f t="shared" si="0"/>
        <v>5434</v>
      </c>
    </row>
    <row r="30" spans="1:7" x14ac:dyDescent="0.3">
      <c r="A30" s="2">
        <v>60</v>
      </c>
      <c r="B30" s="53"/>
      <c r="C30" s="53"/>
      <c r="D30" s="53"/>
      <c r="E30" s="53"/>
      <c r="F30" s="77">
        <f t="shared" si="1"/>
        <v>0</v>
      </c>
      <c r="G30" s="78">
        <f t="shared" si="0"/>
        <v>0</v>
      </c>
    </row>
    <row r="31" spans="1:7" x14ac:dyDescent="0.3">
      <c r="A31" s="2">
        <v>65</v>
      </c>
      <c r="B31" s="53"/>
      <c r="C31" s="53"/>
      <c r="D31" s="53"/>
      <c r="E31" s="53"/>
      <c r="F31" s="77">
        <f t="shared" si="1"/>
        <v>0</v>
      </c>
      <c r="G31" s="78">
        <f t="shared" si="0"/>
        <v>0</v>
      </c>
    </row>
    <row r="32" spans="1:7" x14ac:dyDescent="0.3">
      <c r="A32" s="2">
        <v>70</v>
      </c>
      <c r="B32" s="53">
        <v>11.4</v>
      </c>
      <c r="C32" s="53"/>
      <c r="D32" s="53"/>
      <c r="E32" s="53"/>
      <c r="F32" s="77">
        <f t="shared" si="1"/>
        <v>22.8</v>
      </c>
      <c r="G32" s="78">
        <f t="shared" si="0"/>
        <v>1596</v>
      </c>
    </row>
    <row r="33" spans="1:14" x14ac:dyDescent="0.3">
      <c r="A33" s="2">
        <v>75</v>
      </c>
      <c r="B33" s="53"/>
      <c r="C33" s="53"/>
      <c r="D33" s="53"/>
      <c r="E33" s="53"/>
      <c r="F33" s="77">
        <f t="shared" si="1"/>
        <v>0</v>
      </c>
      <c r="G33" s="78">
        <f t="shared" si="0"/>
        <v>0</v>
      </c>
    </row>
    <row r="34" spans="1:14" x14ac:dyDescent="0.3">
      <c r="A34" s="2">
        <v>80</v>
      </c>
      <c r="B34" s="53">
        <v>8.8000000000000007</v>
      </c>
      <c r="C34" s="53"/>
      <c r="D34" s="53"/>
      <c r="E34" s="53"/>
      <c r="F34" s="77">
        <f t="shared" si="1"/>
        <v>17.600000000000001</v>
      </c>
      <c r="G34" s="78">
        <f t="shared" si="0"/>
        <v>1408</v>
      </c>
    </row>
    <row r="35" spans="1:14" x14ac:dyDescent="0.3">
      <c r="A35" s="2">
        <v>85</v>
      </c>
      <c r="B35" s="53"/>
      <c r="C35" s="53"/>
      <c r="D35" s="53"/>
      <c r="E35" s="53"/>
      <c r="F35" s="77">
        <f t="shared" si="1"/>
        <v>0</v>
      </c>
      <c r="G35" s="78">
        <f t="shared" si="0"/>
        <v>0</v>
      </c>
    </row>
    <row r="36" spans="1:14" x14ac:dyDescent="0.3">
      <c r="A36" s="2">
        <v>90</v>
      </c>
      <c r="B36" s="53"/>
      <c r="C36" s="53"/>
      <c r="D36" s="53"/>
      <c r="E36" s="53"/>
      <c r="F36" s="77">
        <f t="shared" si="1"/>
        <v>0</v>
      </c>
      <c r="G36" s="78">
        <f t="shared" si="0"/>
        <v>0</v>
      </c>
    </row>
    <row r="37" spans="1:14" x14ac:dyDescent="0.3">
      <c r="A37" s="2">
        <v>95</v>
      </c>
      <c r="B37" s="53"/>
      <c r="C37" s="53"/>
      <c r="D37" s="53"/>
      <c r="E37" s="53"/>
      <c r="F37" s="77">
        <f t="shared" si="1"/>
        <v>0</v>
      </c>
      <c r="G37" s="78">
        <f t="shared" si="0"/>
        <v>0</v>
      </c>
    </row>
    <row r="38" spans="1:14" x14ac:dyDescent="0.3">
      <c r="A38" s="2">
        <v>100</v>
      </c>
      <c r="B38" s="53"/>
      <c r="C38" s="53"/>
      <c r="D38" s="53"/>
      <c r="E38" s="53"/>
      <c r="F38" s="77">
        <f t="shared" si="1"/>
        <v>0</v>
      </c>
      <c r="G38" s="78">
        <f t="shared" si="0"/>
        <v>0</v>
      </c>
    </row>
    <row r="39" spans="1:14" x14ac:dyDescent="0.3">
      <c r="A39" s="2">
        <v>105</v>
      </c>
      <c r="B39" s="53"/>
      <c r="C39" s="53"/>
      <c r="D39" s="53"/>
      <c r="E39" s="53"/>
      <c r="F39" s="77">
        <f t="shared" si="1"/>
        <v>0</v>
      </c>
      <c r="G39" s="78">
        <f t="shared" si="0"/>
        <v>0</v>
      </c>
    </row>
    <row r="40" spans="1:14" x14ac:dyDescent="0.3">
      <c r="A40" s="2">
        <v>110</v>
      </c>
      <c r="B40" s="53"/>
      <c r="C40" s="53"/>
      <c r="D40" s="53"/>
      <c r="E40" s="53"/>
      <c r="F40" s="77">
        <f t="shared" si="1"/>
        <v>0</v>
      </c>
      <c r="G40" s="78">
        <f t="shared" si="0"/>
        <v>0</v>
      </c>
    </row>
    <row r="41" spans="1:14" x14ac:dyDescent="0.3">
      <c r="A41" s="2">
        <v>115</v>
      </c>
      <c r="B41" s="53"/>
      <c r="C41" s="53"/>
      <c r="D41" s="53"/>
      <c r="E41" s="53"/>
      <c r="F41" s="77">
        <f t="shared" si="1"/>
        <v>0</v>
      </c>
      <c r="G41" s="78">
        <f t="shared" si="0"/>
        <v>0</v>
      </c>
    </row>
    <row r="42" spans="1:14" x14ac:dyDescent="0.3">
      <c r="A42" s="2">
        <v>120</v>
      </c>
      <c r="B42" s="53"/>
      <c r="C42" s="53"/>
      <c r="D42" s="53"/>
      <c r="E42" s="53"/>
      <c r="F42" s="77">
        <f t="shared" si="1"/>
        <v>0</v>
      </c>
      <c r="G42" s="78">
        <f>(F42*A42)</f>
        <v>0</v>
      </c>
    </row>
    <row r="43" spans="1:14" x14ac:dyDescent="0.3">
      <c r="A43" s="2">
        <v>125</v>
      </c>
      <c r="B43" s="53"/>
      <c r="C43" s="53"/>
      <c r="D43" s="53"/>
      <c r="E43" s="53"/>
      <c r="F43" s="77">
        <f t="shared" si="1"/>
        <v>0</v>
      </c>
      <c r="G43" s="78">
        <f t="shared" si="0"/>
        <v>0</v>
      </c>
    </row>
    <row r="44" spans="1:14" s="10" customFormat="1" x14ac:dyDescent="0.3">
      <c r="A44" s="39" t="s">
        <v>8</v>
      </c>
      <c r="B44" s="40">
        <f>SUM(B21:B43)</f>
        <v>561.79999999999995</v>
      </c>
      <c r="C44" s="40">
        <f>SUM(C21:C43)</f>
        <v>0</v>
      </c>
      <c r="D44" s="40">
        <f>SUM(D21:D43)</f>
        <v>103.9</v>
      </c>
      <c r="E44" s="40">
        <f>SUM(E21:E43)</f>
        <v>143.1</v>
      </c>
      <c r="F44" s="41"/>
      <c r="G44" s="16"/>
    </row>
    <row r="45" spans="1:14" s="10" customFormat="1" x14ac:dyDescent="0.3">
      <c r="B45" s="14"/>
      <c r="C45" s="14"/>
      <c r="D45" s="14"/>
      <c r="E45" s="14"/>
      <c r="G45" s="16"/>
      <c r="J45" s="92" t="s">
        <v>42</v>
      </c>
    </row>
    <row r="46" spans="1:14" x14ac:dyDescent="0.3">
      <c r="D46"/>
      <c r="F46" s="37" t="s">
        <v>16</v>
      </c>
      <c r="G46" s="8">
        <f>SUM(G21:G43)</f>
        <v>38494</v>
      </c>
      <c r="J46" s="91" t="s">
        <v>35</v>
      </c>
      <c r="M46" s="90">
        <f>(182.71+220.94)</f>
        <v>403.65</v>
      </c>
      <c r="N46" s="93" t="s">
        <v>34</v>
      </c>
    </row>
    <row r="47" spans="1:14" x14ac:dyDescent="0.3">
      <c r="D47"/>
      <c r="F47" s="37" t="s">
        <v>17</v>
      </c>
      <c r="G47" s="8">
        <f>(G46/3600)</f>
        <v>10.692777777777778</v>
      </c>
      <c r="I47">
        <f>(G47*AVGRATE)</f>
        <v>2158.0698749999997</v>
      </c>
      <c r="L47" s="72" t="s">
        <v>20</v>
      </c>
      <c r="M47" s="76">
        <f>(403.65/2)</f>
        <v>201.82499999999999</v>
      </c>
    </row>
    <row r="48" spans="1:14" x14ac:dyDescent="0.3">
      <c r="D48"/>
      <c r="F48" s="37"/>
      <c r="G48" s="8"/>
      <c r="L48" s="72"/>
      <c r="M48" s="76"/>
    </row>
    <row r="49" spans="1:13" x14ac:dyDescent="0.3">
      <c r="A49" s="87" t="s">
        <v>32</v>
      </c>
      <c r="B49" s="22"/>
      <c r="C49" s="22"/>
      <c r="D49" s="22"/>
      <c r="E49" s="22"/>
      <c r="F49" s="3"/>
      <c r="G49" s="7">
        <f>IF(I47&lt;=600,600,I47)</f>
        <v>2158.0698749999997</v>
      </c>
    </row>
    <row r="50" spans="1:13" s="54" customFormat="1" ht="15.5" x14ac:dyDescent="0.35">
      <c r="A50" s="58"/>
      <c r="B50" s="55"/>
      <c r="C50" s="55"/>
      <c r="D50" s="55"/>
      <c r="E50" s="55"/>
      <c r="F50" s="57" t="s">
        <v>28</v>
      </c>
      <c r="G50" s="56">
        <f>(G49*area)</f>
        <v>5826.7886624999992</v>
      </c>
      <c r="L50" s="68"/>
      <c r="M50" s="67"/>
    </row>
    <row r="51" spans="1:13" ht="24.75" hidden="1" customHeight="1" x14ac:dyDescent="0.3">
      <c r="A51" s="6" t="s">
        <v>18</v>
      </c>
      <c r="B51" s="23"/>
      <c r="C51" s="23"/>
      <c r="D51" s="23"/>
      <c r="E51" s="23"/>
      <c r="F51" s="4"/>
      <c r="G51" s="5"/>
    </row>
    <row r="52" spans="1:13" ht="24.75" customHeight="1" x14ac:dyDescent="0.3">
      <c r="A52" s="6"/>
      <c r="B52" s="23"/>
      <c r="C52" s="23"/>
      <c r="D52" s="23"/>
      <c r="E52" s="23"/>
      <c r="F52" s="4"/>
      <c r="G52" s="5"/>
    </row>
    <row r="53" spans="1:13" ht="24.9" customHeight="1" x14ac:dyDescent="0.3">
      <c r="A53" s="29" t="s">
        <v>19</v>
      </c>
      <c r="B53" s="30"/>
      <c r="C53" s="69"/>
      <c r="D53" s="30"/>
      <c r="E53" s="30"/>
      <c r="F53" s="31"/>
      <c r="G53" s="32"/>
    </row>
    <row r="55" spans="1:13" x14ac:dyDescent="0.3">
      <c r="B55"/>
      <c r="C55"/>
      <c r="D55"/>
      <c r="E55"/>
    </row>
    <row r="56" spans="1:13" x14ac:dyDescent="0.3">
      <c r="B56"/>
      <c r="C56"/>
      <c r="D56"/>
      <c r="E56"/>
    </row>
    <row r="57" spans="1:13" x14ac:dyDescent="0.3">
      <c r="B57"/>
      <c r="C57"/>
      <c r="D57"/>
      <c r="E57"/>
    </row>
    <row r="58" spans="1:13" x14ac:dyDescent="0.3">
      <c r="B58"/>
      <c r="C58"/>
      <c r="D58"/>
      <c r="E58"/>
    </row>
    <row r="59" spans="1:13" x14ac:dyDescent="0.3">
      <c r="B59"/>
      <c r="C59"/>
      <c r="D59"/>
      <c r="E59"/>
    </row>
    <row r="60" spans="1:13" x14ac:dyDescent="0.3">
      <c r="B60"/>
      <c r="C60"/>
      <c r="D60"/>
      <c r="E60"/>
    </row>
    <row r="61" spans="1:13" x14ac:dyDescent="0.3">
      <c r="B61"/>
      <c r="C61"/>
      <c r="D61"/>
      <c r="E61"/>
    </row>
    <row r="62" spans="1:13" x14ac:dyDescent="0.3">
      <c r="B62"/>
      <c r="C62"/>
      <c r="D62"/>
      <c r="E62"/>
    </row>
    <row r="69" spans="1:8" x14ac:dyDescent="0.3">
      <c r="A69" s="10"/>
      <c r="B69" s="14"/>
      <c r="C69" s="14"/>
      <c r="D69" s="14"/>
      <c r="E69" s="14"/>
      <c r="F69" s="11"/>
      <c r="G69" s="10"/>
      <c r="H69" s="10"/>
    </row>
    <row r="70" spans="1:8" x14ac:dyDescent="0.3">
      <c r="A70" s="10"/>
      <c r="B70" s="24"/>
      <c r="C70" s="24"/>
      <c r="D70" s="14"/>
      <c r="E70" s="14"/>
      <c r="F70" s="10"/>
      <c r="G70" s="10"/>
      <c r="H70" s="10"/>
    </row>
    <row r="71" spans="1:8" x14ac:dyDescent="0.3">
      <c r="A71" s="10"/>
      <c r="B71" s="24"/>
      <c r="C71" s="14"/>
      <c r="D71" s="14"/>
      <c r="E71" s="14"/>
      <c r="F71" s="10"/>
      <c r="G71" s="10"/>
      <c r="H71" s="10"/>
    </row>
    <row r="72" spans="1:8" x14ac:dyDescent="0.3">
      <c r="A72" s="12"/>
      <c r="B72" s="24"/>
      <c r="C72" s="21"/>
      <c r="D72" s="14"/>
      <c r="E72" s="26"/>
      <c r="F72" s="10"/>
      <c r="G72" s="10"/>
      <c r="H72" s="10"/>
    </row>
    <row r="73" spans="1:8" x14ac:dyDescent="0.3">
      <c r="A73" s="10"/>
      <c r="B73" s="24"/>
      <c r="C73" s="14"/>
      <c r="D73" s="14"/>
      <c r="E73" s="14"/>
      <c r="F73" s="10"/>
      <c r="G73" s="10"/>
      <c r="H73" s="10"/>
    </row>
    <row r="74" spans="1:8" x14ac:dyDescent="0.3">
      <c r="A74" s="12"/>
      <c r="B74" s="24"/>
      <c r="C74" s="14"/>
      <c r="D74" s="14"/>
      <c r="E74" s="14"/>
      <c r="F74" s="10"/>
      <c r="G74" s="10"/>
      <c r="H74" s="10"/>
    </row>
    <row r="75" spans="1:8" x14ac:dyDescent="0.3">
      <c r="A75" s="12"/>
      <c r="B75" s="24"/>
      <c r="C75" s="14"/>
      <c r="D75" s="14"/>
      <c r="E75" s="14"/>
      <c r="F75" s="10"/>
      <c r="G75" s="10"/>
      <c r="H75" s="10"/>
    </row>
    <row r="76" spans="1:8" x14ac:dyDescent="0.3">
      <c r="A76" s="10"/>
      <c r="B76" s="14"/>
      <c r="C76" s="14"/>
      <c r="D76" s="14"/>
      <c r="E76" s="14"/>
      <c r="F76" s="10"/>
      <c r="G76" s="13"/>
      <c r="H76" s="10"/>
    </row>
    <row r="77" spans="1:8" x14ac:dyDescent="0.3">
      <c r="A77" s="14"/>
      <c r="F77" s="10"/>
      <c r="G77" s="15"/>
      <c r="H77" s="10"/>
    </row>
    <row r="78" spans="1:8" x14ac:dyDescent="0.3">
      <c r="A78" s="14"/>
      <c r="F78" s="10"/>
      <c r="G78" s="13"/>
      <c r="H78" s="10"/>
    </row>
    <row r="79" spans="1:8" x14ac:dyDescent="0.3">
      <c r="A79" s="10"/>
      <c r="B79" s="14"/>
      <c r="C79" s="14"/>
      <c r="D79" s="14"/>
      <c r="E79" s="14"/>
      <c r="F79" s="10"/>
      <c r="G79" s="16"/>
      <c r="H79" s="10"/>
    </row>
    <row r="80" spans="1:8" x14ac:dyDescent="0.3">
      <c r="A80" s="10"/>
      <c r="B80" s="14"/>
      <c r="C80" s="14"/>
      <c r="D80" s="14"/>
      <c r="E80" s="14"/>
      <c r="F80" s="10"/>
      <c r="G80" s="16"/>
      <c r="H80" s="10"/>
    </row>
    <row r="81" spans="1:8" x14ac:dyDescent="0.3">
      <c r="A81" s="10"/>
      <c r="B81" s="14"/>
      <c r="C81" s="14"/>
      <c r="D81" s="14"/>
      <c r="E81" s="14"/>
      <c r="F81" s="10"/>
      <c r="G81" s="16"/>
      <c r="H81" s="10"/>
    </row>
    <row r="82" spans="1:8" x14ac:dyDescent="0.3">
      <c r="A82" s="10"/>
      <c r="B82" s="14"/>
      <c r="C82" s="14"/>
      <c r="D82" s="14"/>
      <c r="E82" s="14"/>
      <c r="F82" s="10"/>
      <c r="G82" s="16"/>
      <c r="H82" s="10"/>
    </row>
    <row r="83" spans="1:8" x14ac:dyDescent="0.3">
      <c r="A83" s="10"/>
      <c r="B83" s="14"/>
      <c r="C83" s="14"/>
      <c r="D83" s="14"/>
      <c r="E83" s="14"/>
      <c r="F83" s="10"/>
      <c r="G83" s="16"/>
      <c r="H83" s="10"/>
    </row>
    <row r="84" spans="1:8" x14ac:dyDescent="0.3">
      <c r="A84" s="10"/>
      <c r="B84" s="14"/>
      <c r="C84" s="14"/>
      <c r="D84" s="14"/>
      <c r="E84" s="14"/>
      <c r="F84" s="10"/>
      <c r="G84" s="16"/>
      <c r="H84" s="10"/>
    </row>
    <row r="85" spans="1:8" x14ac:dyDescent="0.3">
      <c r="A85" s="10"/>
      <c r="B85" s="14"/>
      <c r="C85" s="14"/>
      <c r="D85" s="14"/>
      <c r="E85" s="14"/>
      <c r="F85" s="10"/>
      <c r="G85" s="16"/>
      <c r="H85" s="10"/>
    </row>
    <row r="86" spans="1:8" x14ac:dyDescent="0.3">
      <c r="A86" s="10"/>
      <c r="B86" s="14"/>
      <c r="C86" s="14"/>
      <c r="D86" s="14"/>
      <c r="E86" s="14"/>
      <c r="F86" s="10"/>
      <c r="G86" s="16"/>
      <c r="H86" s="10"/>
    </row>
    <row r="87" spans="1:8" x14ac:dyDescent="0.3">
      <c r="A87" s="10"/>
      <c r="B87" s="14"/>
      <c r="C87" s="14"/>
      <c r="D87" s="14"/>
      <c r="E87" s="14"/>
      <c r="F87" s="10"/>
      <c r="G87" s="16"/>
      <c r="H87" s="10"/>
    </row>
    <row r="88" spans="1:8" x14ac:dyDescent="0.3">
      <c r="A88" s="10"/>
      <c r="B88" s="14"/>
      <c r="C88" s="14"/>
      <c r="D88" s="14"/>
      <c r="E88" s="14"/>
      <c r="F88" s="10"/>
      <c r="G88" s="16"/>
      <c r="H88" s="10"/>
    </row>
    <row r="89" spans="1:8" x14ac:dyDescent="0.3">
      <c r="A89" s="10"/>
      <c r="B89" s="14"/>
      <c r="C89" s="14"/>
      <c r="D89" s="14"/>
      <c r="E89" s="14"/>
      <c r="F89" s="10"/>
      <c r="G89" s="16"/>
      <c r="H89" s="10"/>
    </row>
    <row r="90" spans="1:8" x14ac:dyDescent="0.3">
      <c r="A90" s="10"/>
      <c r="B90" s="14"/>
      <c r="C90" s="14"/>
      <c r="D90" s="14"/>
      <c r="E90" s="14"/>
      <c r="F90" s="10"/>
      <c r="G90" s="16"/>
      <c r="H90" s="10"/>
    </row>
    <row r="91" spans="1:8" x14ac:dyDescent="0.3">
      <c r="A91" s="10"/>
      <c r="B91" s="14"/>
      <c r="C91" s="14"/>
      <c r="D91" s="14"/>
      <c r="E91" s="14"/>
      <c r="F91" s="10"/>
      <c r="G91" s="16"/>
      <c r="H91" s="10"/>
    </row>
    <row r="92" spans="1:8" x14ac:dyDescent="0.3">
      <c r="A92" s="10"/>
      <c r="B92" s="14"/>
      <c r="C92" s="14"/>
      <c r="D92" s="14"/>
      <c r="E92" s="14"/>
      <c r="F92" s="10"/>
      <c r="G92" s="16"/>
      <c r="H92" s="10"/>
    </row>
    <row r="93" spans="1:8" x14ac:dyDescent="0.3">
      <c r="A93" s="10"/>
      <c r="B93" s="14"/>
      <c r="C93" s="14"/>
      <c r="D93" s="14"/>
      <c r="E93" s="14"/>
      <c r="F93" s="10"/>
      <c r="G93" s="16"/>
      <c r="H93" s="10"/>
    </row>
    <row r="94" spans="1:8" x14ac:dyDescent="0.3">
      <c r="A94" s="10"/>
      <c r="B94" s="14"/>
      <c r="C94" s="14"/>
      <c r="D94" s="14"/>
      <c r="E94" s="14"/>
      <c r="F94" s="10"/>
      <c r="G94" s="16"/>
      <c r="H94" s="10"/>
    </row>
    <row r="95" spans="1:8" x14ac:dyDescent="0.3">
      <c r="A95" s="10"/>
      <c r="B95" s="14"/>
      <c r="C95" s="14"/>
      <c r="D95" s="14"/>
      <c r="E95" s="14"/>
      <c r="F95" s="10"/>
      <c r="G95" s="16"/>
      <c r="H95" s="10"/>
    </row>
    <row r="96" spans="1:8" x14ac:dyDescent="0.3">
      <c r="A96" s="10"/>
      <c r="B96" s="14"/>
      <c r="C96" s="14"/>
      <c r="D96" s="14"/>
      <c r="E96" s="14"/>
      <c r="F96" s="10"/>
      <c r="G96" s="16"/>
      <c r="H96" s="10"/>
    </row>
  </sheetData>
  <sheetProtection password="DA69" sheet="1" objects="1" scenarios="1"/>
  <printOptions horizontalCentered="1" verticalCentered="1"/>
  <pageMargins left="0.75" right="0.75" top="1" bottom="1" header="0.5" footer="0.5"/>
  <pageSetup scale="51" orientation="portrait" r:id="rId1"/>
  <headerFooter alignWithMargins="0">
    <oddHeader>&amp;C&amp;F</oddHeader>
    <oddFooter>&amp;C&amp;A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6"/>
  <sheetViews>
    <sheetView view="pageLayout" topLeftCell="A2" zoomScaleNormal="100" workbookViewId="0">
      <selection activeCell="B30" sqref="B30"/>
    </sheetView>
  </sheetViews>
  <sheetFormatPr defaultRowHeight="13" x14ac:dyDescent="0.3"/>
  <cols>
    <col min="1" max="1" width="10.90625" customWidth="1"/>
    <col min="2" max="5" width="12.36328125" style="2" customWidth="1"/>
    <col min="6" max="6" width="12.6328125" customWidth="1"/>
    <col min="7" max="7" width="18.08984375" customWidth="1"/>
    <col min="9" max="10" width="9.6328125" customWidth="1"/>
    <col min="12" max="12" width="12.54296875" customWidth="1"/>
  </cols>
  <sheetData>
    <row r="1" spans="1:11" ht="15.5" x14ac:dyDescent="0.35">
      <c r="C1"/>
      <c r="D1" s="83" t="s">
        <v>29</v>
      </c>
      <c r="F1" s="9"/>
    </row>
    <row r="2" spans="1:11" x14ac:dyDescent="0.3">
      <c r="B2" s="28"/>
      <c r="C2"/>
    </row>
    <row r="3" spans="1:11" x14ac:dyDescent="0.3">
      <c r="B3" s="44"/>
      <c r="C3" s="44"/>
      <c r="D3" s="43" t="s">
        <v>41</v>
      </c>
      <c r="E3" s="45"/>
      <c r="F3" s="46"/>
      <c r="I3" s="17"/>
    </row>
    <row r="4" spans="1:11" x14ac:dyDescent="0.3">
      <c r="B4" s="36"/>
      <c r="C4" s="33"/>
      <c r="D4" s="86" t="s">
        <v>31</v>
      </c>
      <c r="E4" s="34"/>
      <c r="F4" s="35"/>
      <c r="I4" s="17"/>
    </row>
    <row r="5" spans="1:11" ht="14.15" customHeight="1" x14ac:dyDescent="0.3">
      <c r="A5" s="1" t="s">
        <v>0</v>
      </c>
      <c r="B5" s="94" t="s">
        <v>44</v>
      </c>
      <c r="C5" s="21"/>
      <c r="E5" s="37" t="s">
        <v>1</v>
      </c>
      <c r="F5" s="42">
        <f ca="1">NOW()</f>
        <v>43284.534130671294</v>
      </c>
    </row>
    <row r="6" spans="1:11" ht="14.15" customHeight="1" x14ac:dyDescent="0.3">
      <c r="A6" s="27" t="s">
        <v>2</v>
      </c>
      <c r="B6" s="59" t="s">
        <v>45</v>
      </c>
      <c r="C6" s="38"/>
      <c r="D6"/>
      <c r="E6" s="37" t="s">
        <v>3</v>
      </c>
      <c r="F6" s="47">
        <v>43279</v>
      </c>
      <c r="J6" s="18"/>
    </row>
    <row r="7" spans="1:11" ht="14.15" customHeight="1" x14ac:dyDescent="0.3">
      <c r="A7" t="s">
        <v>4</v>
      </c>
      <c r="B7" s="95" t="s">
        <v>52</v>
      </c>
      <c r="C7" s="25"/>
      <c r="D7" s="88"/>
      <c r="E7" s="72" t="s">
        <v>25</v>
      </c>
      <c r="F7" s="89">
        <v>6</v>
      </c>
      <c r="I7" s="17"/>
      <c r="J7" s="17"/>
      <c r="K7" s="2"/>
    </row>
    <row r="8" spans="1:11" ht="14.15" customHeight="1" x14ac:dyDescent="0.3">
      <c r="A8" s="73" t="s">
        <v>26</v>
      </c>
      <c r="F8" s="49">
        <v>2.4</v>
      </c>
      <c r="G8" s="74" t="s">
        <v>5</v>
      </c>
      <c r="I8" s="19"/>
      <c r="J8" s="19"/>
      <c r="K8" s="20"/>
    </row>
    <row r="9" spans="1:11" ht="14.15" customHeight="1" x14ac:dyDescent="0.3">
      <c r="B9"/>
      <c r="C9"/>
      <c r="D9"/>
      <c r="E9"/>
      <c r="I9" s="19"/>
      <c r="J9" s="19"/>
      <c r="K9" s="4"/>
    </row>
    <row r="10" spans="1:11" x14ac:dyDescent="0.3">
      <c r="A10" s="39" t="s">
        <v>6</v>
      </c>
      <c r="B10" s="48"/>
      <c r="C10" s="50"/>
      <c r="D10" s="50"/>
      <c r="E10" s="50"/>
      <c r="F10" s="51"/>
      <c r="G10" s="52"/>
      <c r="I10" s="19"/>
      <c r="J10" s="19"/>
    </row>
    <row r="11" spans="1:11" s="10" customFormat="1" ht="12.75" customHeight="1" x14ac:dyDescent="0.3">
      <c r="A11" s="102" t="s">
        <v>37</v>
      </c>
      <c r="B11" s="14"/>
      <c r="C11" s="38"/>
      <c r="D11" s="14"/>
      <c r="E11" s="14"/>
      <c r="F11" s="21"/>
    </row>
    <row r="12" spans="1:11" s="10" customFormat="1" ht="15.5" x14ac:dyDescent="0.35">
      <c r="A12" s="70" t="s">
        <v>7</v>
      </c>
      <c r="B12" s="14"/>
      <c r="C12" s="38"/>
      <c r="D12" s="14"/>
      <c r="E12" s="14"/>
      <c r="F12" s="21"/>
    </row>
    <row r="13" spans="1:11" s="10" customFormat="1" ht="15.5" x14ac:dyDescent="0.35">
      <c r="A13" s="71" t="s">
        <v>40</v>
      </c>
      <c r="B13" s="14"/>
      <c r="C13" s="38"/>
      <c r="D13" s="14"/>
      <c r="E13" s="14"/>
      <c r="F13" s="21"/>
    </row>
    <row r="14" spans="1:11" s="10" customFormat="1" ht="15.5" x14ac:dyDescent="0.35">
      <c r="A14" s="71" t="s">
        <v>33</v>
      </c>
      <c r="B14" s="14"/>
      <c r="C14" s="38"/>
      <c r="D14" s="14"/>
      <c r="E14" s="14"/>
      <c r="F14" s="21"/>
    </row>
    <row r="15" spans="1:11" s="10" customFormat="1" ht="15.65" customHeight="1" x14ac:dyDescent="0.35">
      <c r="A15" s="103" t="s">
        <v>39</v>
      </c>
      <c r="B15" s="104"/>
      <c r="C15" s="105"/>
      <c r="D15" s="96"/>
      <c r="E15" s="96"/>
      <c r="F15" s="99"/>
      <c r="G15" s="96"/>
    </row>
    <row r="16" spans="1:11" s="10" customFormat="1" ht="15.65" customHeight="1" x14ac:dyDescent="0.35">
      <c r="A16" s="106"/>
      <c r="B16" s="103" t="s">
        <v>38</v>
      </c>
      <c r="C16" s="104"/>
      <c r="D16" s="98"/>
      <c r="E16" s="98"/>
      <c r="F16" s="101"/>
      <c r="G16" s="98"/>
    </row>
    <row r="17" spans="1:7" s="10" customFormat="1" ht="15.65" customHeight="1" x14ac:dyDescent="0.35">
      <c r="A17" s="97"/>
      <c r="B17" s="98"/>
      <c r="C17" s="100"/>
      <c r="D17" s="98"/>
      <c r="E17" s="98"/>
      <c r="F17" s="101"/>
      <c r="G17" s="98"/>
    </row>
    <row r="18" spans="1:7" s="10" customFormat="1" x14ac:dyDescent="0.3">
      <c r="B18" s="75" t="s">
        <v>27</v>
      </c>
      <c r="C18" s="60"/>
      <c r="D18" s="61"/>
      <c r="E18" s="62"/>
      <c r="F18" s="79" t="s">
        <v>8</v>
      </c>
      <c r="G18" s="63" t="s">
        <v>8</v>
      </c>
    </row>
    <row r="19" spans="1:7" s="10" customFormat="1" x14ac:dyDescent="0.3">
      <c r="A19" s="14" t="s">
        <v>15</v>
      </c>
      <c r="B19" s="63" t="s">
        <v>9</v>
      </c>
      <c r="C19" s="85" t="s">
        <v>30</v>
      </c>
      <c r="D19" s="63" t="s">
        <v>10</v>
      </c>
      <c r="E19" s="63" t="s">
        <v>36</v>
      </c>
      <c r="F19" s="80" t="s">
        <v>11</v>
      </c>
      <c r="G19" s="82" t="s">
        <v>12</v>
      </c>
    </row>
    <row r="20" spans="1:7" s="10" customFormat="1" x14ac:dyDescent="0.3">
      <c r="A20" s="14" t="s">
        <v>13</v>
      </c>
      <c r="B20" s="64" t="s">
        <v>22</v>
      </c>
      <c r="C20" s="84" t="s">
        <v>21</v>
      </c>
      <c r="D20" s="65" t="s">
        <v>23</v>
      </c>
      <c r="E20" s="65" t="s">
        <v>24</v>
      </c>
      <c r="F20" s="81" t="s">
        <v>14</v>
      </c>
      <c r="G20" s="64" t="s">
        <v>15</v>
      </c>
    </row>
    <row r="21" spans="1:7" x14ac:dyDescent="0.3">
      <c r="A21" s="66">
        <v>15</v>
      </c>
      <c r="B21" s="53"/>
      <c r="C21" s="53"/>
      <c r="D21" s="53"/>
      <c r="E21" s="53"/>
      <c r="F21" s="77">
        <f>B21+C21+D21+E21</f>
        <v>0</v>
      </c>
      <c r="G21" s="78">
        <f t="shared" ref="G21:G43" si="0">(F21*A21)</f>
        <v>0</v>
      </c>
    </row>
    <row r="22" spans="1:7" x14ac:dyDescent="0.3">
      <c r="A22" s="2">
        <v>20</v>
      </c>
      <c r="B22" s="53"/>
      <c r="C22" s="53"/>
      <c r="D22" s="53"/>
      <c r="E22" s="53"/>
      <c r="F22" s="77">
        <f>B22+C22+D22+E22</f>
        <v>0</v>
      </c>
      <c r="G22" s="78">
        <f t="shared" si="0"/>
        <v>0</v>
      </c>
    </row>
    <row r="23" spans="1:7" x14ac:dyDescent="0.3">
      <c r="A23" s="2">
        <v>25</v>
      </c>
      <c r="B23" s="53"/>
      <c r="C23" s="53"/>
      <c r="D23" s="53"/>
      <c r="E23" s="53"/>
      <c r="F23" s="77">
        <f>B23+C23+D23+E23</f>
        <v>0</v>
      </c>
      <c r="G23" s="78">
        <f t="shared" si="0"/>
        <v>0</v>
      </c>
    </row>
    <row r="24" spans="1:7" x14ac:dyDescent="0.3">
      <c r="A24" s="2">
        <v>30</v>
      </c>
      <c r="B24" s="53"/>
      <c r="C24" s="53"/>
      <c r="D24" s="53"/>
      <c r="E24" s="53"/>
      <c r="F24" s="77">
        <f>B24+C24+D24+E24</f>
        <v>0</v>
      </c>
      <c r="G24" s="78">
        <f t="shared" si="0"/>
        <v>0</v>
      </c>
    </row>
    <row r="25" spans="1:7" x14ac:dyDescent="0.3">
      <c r="A25" s="2">
        <v>35</v>
      </c>
      <c r="B25" s="53">
        <v>114.5</v>
      </c>
      <c r="C25" s="53"/>
      <c r="D25" s="53"/>
      <c r="E25" s="53"/>
      <c r="F25" s="77">
        <f t="shared" ref="F25:F43" si="1">(B25+C25+D25+E25)*2</f>
        <v>229</v>
      </c>
      <c r="G25" s="78">
        <f t="shared" si="0"/>
        <v>8015</v>
      </c>
    </row>
    <row r="26" spans="1:7" x14ac:dyDescent="0.3">
      <c r="A26" s="2">
        <v>40</v>
      </c>
      <c r="B26" s="53"/>
      <c r="C26" s="53"/>
      <c r="D26" s="53"/>
      <c r="E26" s="53"/>
      <c r="F26" s="77">
        <f t="shared" si="1"/>
        <v>0</v>
      </c>
      <c r="G26" s="78">
        <f t="shared" si="0"/>
        <v>0</v>
      </c>
    </row>
    <row r="27" spans="1:7" x14ac:dyDescent="0.3">
      <c r="A27" s="2">
        <v>45</v>
      </c>
      <c r="B27" s="53">
        <v>51.2</v>
      </c>
      <c r="C27" s="53"/>
      <c r="D27" s="53"/>
      <c r="E27" s="53"/>
      <c r="F27" s="77">
        <f t="shared" si="1"/>
        <v>102.4</v>
      </c>
      <c r="G27" s="78">
        <f t="shared" si="0"/>
        <v>4608</v>
      </c>
    </row>
    <row r="28" spans="1:7" x14ac:dyDescent="0.3">
      <c r="A28" s="2">
        <v>50</v>
      </c>
      <c r="B28" s="53"/>
      <c r="C28" s="53"/>
      <c r="D28" s="53"/>
      <c r="E28" s="53"/>
      <c r="F28" s="77">
        <f t="shared" si="1"/>
        <v>0</v>
      </c>
      <c r="G28" s="78">
        <f t="shared" si="0"/>
        <v>0</v>
      </c>
    </row>
    <row r="29" spans="1:7" x14ac:dyDescent="0.3">
      <c r="A29" s="2">
        <v>55</v>
      </c>
      <c r="B29" s="53"/>
      <c r="C29" s="53"/>
      <c r="D29" s="53"/>
      <c r="E29" s="53"/>
      <c r="F29" s="77">
        <f t="shared" si="1"/>
        <v>0</v>
      </c>
      <c r="G29" s="78">
        <f t="shared" si="0"/>
        <v>0</v>
      </c>
    </row>
    <row r="30" spans="1:7" x14ac:dyDescent="0.3">
      <c r="A30" s="2">
        <v>60</v>
      </c>
      <c r="B30" s="53">
        <v>14.5</v>
      </c>
      <c r="C30" s="53"/>
      <c r="D30" s="53"/>
      <c r="E30" s="53"/>
      <c r="F30" s="77">
        <f t="shared" si="1"/>
        <v>29</v>
      </c>
      <c r="G30" s="78">
        <f t="shared" si="0"/>
        <v>1740</v>
      </c>
    </row>
    <row r="31" spans="1:7" x14ac:dyDescent="0.3">
      <c r="A31" s="2">
        <v>65</v>
      </c>
      <c r="B31" s="53"/>
      <c r="C31" s="53"/>
      <c r="D31" s="53"/>
      <c r="E31" s="53"/>
      <c r="F31" s="77">
        <f t="shared" si="1"/>
        <v>0</v>
      </c>
      <c r="G31" s="78">
        <f t="shared" si="0"/>
        <v>0</v>
      </c>
    </row>
    <row r="32" spans="1:7" x14ac:dyDescent="0.3">
      <c r="A32" s="2">
        <v>70</v>
      </c>
      <c r="B32" s="53"/>
      <c r="C32" s="53"/>
      <c r="D32" s="53"/>
      <c r="E32" s="53"/>
      <c r="F32" s="77">
        <f t="shared" si="1"/>
        <v>0</v>
      </c>
      <c r="G32" s="78">
        <f t="shared" si="0"/>
        <v>0</v>
      </c>
    </row>
    <row r="33" spans="1:14" x14ac:dyDescent="0.3">
      <c r="A33" s="2">
        <v>75</v>
      </c>
      <c r="B33" s="53"/>
      <c r="C33" s="53"/>
      <c r="D33" s="53"/>
      <c r="E33" s="53"/>
      <c r="F33" s="77">
        <f t="shared" si="1"/>
        <v>0</v>
      </c>
      <c r="G33" s="78">
        <f t="shared" si="0"/>
        <v>0</v>
      </c>
    </row>
    <row r="34" spans="1:14" x14ac:dyDescent="0.3">
      <c r="A34" s="2">
        <v>80</v>
      </c>
      <c r="B34" s="53"/>
      <c r="C34" s="53"/>
      <c r="D34" s="53"/>
      <c r="E34" s="53"/>
      <c r="F34" s="77">
        <f t="shared" si="1"/>
        <v>0</v>
      </c>
      <c r="G34" s="78">
        <f t="shared" si="0"/>
        <v>0</v>
      </c>
    </row>
    <row r="35" spans="1:14" x14ac:dyDescent="0.3">
      <c r="A35" s="2">
        <v>85</v>
      </c>
      <c r="B35" s="53"/>
      <c r="C35" s="53"/>
      <c r="D35" s="53"/>
      <c r="E35" s="53"/>
      <c r="F35" s="77">
        <f t="shared" si="1"/>
        <v>0</v>
      </c>
      <c r="G35" s="78">
        <f t="shared" si="0"/>
        <v>0</v>
      </c>
    </row>
    <row r="36" spans="1:14" x14ac:dyDescent="0.3">
      <c r="A36" s="2">
        <v>90</v>
      </c>
      <c r="B36" s="53"/>
      <c r="C36" s="53"/>
      <c r="D36" s="53"/>
      <c r="E36" s="53"/>
      <c r="F36" s="77">
        <f t="shared" si="1"/>
        <v>0</v>
      </c>
      <c r="G36" s="78">
        <f t="shared" si="0"/>
        <v>0</v>
      </c>
    </row>
    <row r="37" spans="1:14" x14ac:dyDescent="0.3">
      <c r="A37" s="2">
        <v>95</v>
      </c>
      <c r="B37" s="53"/>
      <c r="C37" s="53"/>
      <c r="D37" s="53"/>
      <c r="E37" s="53"/>
      <c r="F37" s="77">
        <f t="shared" si="1"/>
        <v>0</v>
      </c>
      <c r="G37" s="78">
        <f t="shared" si="0"/>
        <v>0</v>
      </c>
    </row>
    <row r="38" spans="1:14" x14ac:dyDescent="0.3">
      <c r="A38" s="2">
        <v>100</v>
      </c>
      <c r="B38" s="53"/>
      <c r="C38" s="53"/>
      <c r="D38" s="53"/>
      <c r="E38" s="53"/>
      <c r="F38" s="77">
        <f t="shared" si="1"/>
        <v>0</v>
      </c>
      <c r="G38" s="78">
        <f t="shared" si="0"/>
        <v>0</v>
      </c>
    </row>
    <row r="39" spans="1:14" x14ac:dyDescent="0.3">
      <c r="A39" s="2">
        <v>105</v>
      </c>
      <c r="B39" s="53"/>
      <c r="C39" s="53"/>
      <c r="D39" s="53"/>
      <c r="E39" s="53"/>
      <c r="F39" s="77">
        <f t="shared" si="1"/>
        <v>0</v>
      </c>
      <c r="G39" s="78">
        <f t="shared" si="0"/>
        <v>0</v>
      </c>
    </row>
    <row r="40" spans="1:14" x14ac:dyDescent="0.3">
      <c r="A40" s="2">
        <v>110</v>
      </c>
      <c r="B40" s="53"/>
      <c r="C40" s="53"/>
      <c r="D40" s="53"/>
      <c r="E40" s="53"/>
      <c r="F40" s="77">
        <f t="shared" si="1"/>
        <v>0</v>
      </c>
      <c r="G40" s="78">
        <f t="shared" si="0"/>
        <v>0</v>
      </c>
    </row>
    <row r="41" spans="1:14" x14ac:dyDescent="0.3">
      <c r="A41" s="2">
        <v>115</v>
      </c>
      <c r="B41" s="53"/>
      <c r="C41" s="53"/>
      <c r="D41" s="53"/>
      <c r="E41" s="53"/>
      <c r="F41" s="77">
        <f t="shared" si="1"/>
        <v>0</v>
      </c>
      <c r="G41" s="78">
        <f t="shared" si="0"/>
        <v>0</v>
      </c>
    </row>
    <row r="42" spans="1:14" x14ac:dyDescent="0.3">
      <c r="A42" s="2">
        <v>120</v>
      </c>
      <c r="B42" s="53"/>
      <c r="C42" s="53"/>
      <c r="D42" s="53"/>
      <c r="E42" s="53"/>
      <c r="F42" s="77">
        <f t="shared" si="1"/>
        <v>0</v>
      </c>
      <c r="G42" s="78">
        <f>(F42*A42)</f>
        <v>0</v>
      </c>
    </row>
    <row r="43" spans="1:14" x14ac:dyDescent="0.3">
      <c r="A43" s="2">
        <v>125</v>
      </c>
      <c r="B43" s="53"/>
      <c r="C43" s="53"/>
      <c r="D43" s="53"/>
      <c r="E43" s="53"/>
      <c r="F43" s="77">
        <f t="shared" si="1"/>
        <v>0</v>
      </c>
      <c r="G43" s="78">
        <f t="shared" si="0"/>
        <v>0</v>
      </c>
    </row>
    <row r="44" spans="1:14" s="10" customFormat="1" x14ac:dyDescent="0.3">
      <c r="A44" s="39" t="s">
        <v>8</v>
      </c>
      <c r="B44" s="40">
        <f>SUM(B21:B43)</f>
        <v>180.2</v>
      </c>
      <c r="C44" s="40">
        <f>SUM(C21:C43)</f>
        <v>0</v>
      </c>
      <c r="D44" s="40">
        <f>SUM(D21:D43)</f>
        <v>0</v>
      </c>
      <c r="E44" s="40">
        <f>SUM(E21:E43)</f>
        <v>0</v>
      </c>
      <c r="F44" s="41"/>
      <c r="G44" s="16"/>
    </row>
    <row r="45" spans="1:14" s="10" customFormat="1" x14ac:dyDescent="0.3">
      <c r="B45" s="14"/>
      <c r="C45" s="14"/>
      <c r="D45" s="14"/>
      <c r="E45" s="14"/>
      <c r="G45" s="16"/>
      <c r="J45" s="92" t="s">
        <v>42</v>
      </c>
    </row>
    <row r="46" spans="1:14" x14ac:dyDescent="0.3">
      <c r="D46"/>
      <c r="F46" s="37" t="s">
        <v>16</v>
      </c>
      <c r="G46" s="8">
        <f>SUM(G21:G43)</f>
        <v>14363</v>
      </c>
      <c r="J46" s="91" t="s">
        <v>35</v>
      </c>
      <c r="M46" s="90">
        <f>(182.71+220.94)</f>
        <v>403.65</v>
      </c>
      <c r="N46" s="93" t="s">
        <v>34</v>
      </c>
    </row>
    <row r="47" spans="1:14" x14ac:dyDescent="0.3">
      <c r="D47"/>
      <c r="F47" s="37" t="s">
        <v>17</v>
      </c>
      <c r="G47" s="8">
        <f>(G46/3600)</f>
        <v>3.9897222222222224</v>
      </c>
      <c r="I47">
        <f>(G47*AVGRATE)</f>
        <v>805.22568749999994</v>
      </c>
      <c r="L47" s="72" t="s">
        <v>20</v>
      </c>
      <c r="M47" s="76">
        <f>(403.65/2)</f>
        <v>201.82499999999999</v>
      </c>
    </row>
    <row r="48" spans="1:14" x14ac:dyDescent="0.3">
      <c r="D48"/>
      <c r="F48" s="37"/>
      <c r="G48" s="8"/>
      <c r="L48" s="72"/>
      <c r="M48" s="76"/>
    </row>
    <row r="49" spans="1:13" x14ac:dyDescent="0.3">
      <c r="A49" s="87" t="s">
        <v>32</v>
      </c>
      <c r="B49" s="22"/>
      <c r="C49" s="22"/>
      <c r="D49" s="22"/>
      <c r="E49" s="22"/>
      <c r="F49" s="3"/>
      <c r="G49" s="7">
        <f>IF(I47&lt;=600,600,I47)</f>
        <v>805.22568749999994</v>
      </c>
    </row>
    <row r="50" spans="1:13" s="54" customFormat="1" ht="15.5" x14ac:dyDescent="0.35">
      <c r="A50" s="58"/>
      <c r="B50" s="55"/>
      <c r="C50" s="55"/>
      <c r="D50" s="55"/>
      <c r="E50" s="55"/>
      <c r="F50" s="57" t="s">
        <v>28</v>
      </c>
      <c r="G50" s="56">
        <f>(G49*area)</f>
        <v>1932.5416499999997</v>
      </c>
      <c r="L50" s="68"/>
      <c r="M50" s="67"/>
    </row>
    <row r="51" spans="1:13" ht="24.75" hidden="1" customHeight="1" x14ac:dyDescent="0.3">
      <c r="A51" s="6" t="s">
        <v>18</v>
      </c>
      <c r="B51" s="23"/>
      <c r="C51" s="23"/>
      <c r="D51" s="23"/>
      <c r="E51" s="23"/>
      <c r="F51" s="4"/>
      <c r="G51" s="5"/>
    </row>
    <row r="52" spans="1:13" ht="24.75" customHeight="1" x14ac:dyDescent="0.3">
      <c r="A52" s="6"/>
      <c r="B52" s="23"/>
      <c r="C52" s="23"/>
      <c r="D52" s="23"/>
      <c r="E52" s="23"/>
      <c r="F52" s="4"/>
      <c r="G52" s="5"/>
    </row>
    <row r="53" spans="1:13" ht="24.9" customHeight="1" x14ac:dyDescent="0.3">
      <c r="A53" s="29" t="s">
        <v>19</v>
      </c>
      <c r="B53" s="30"/>
      <c r="C53" s="69"/>
      <c r="D53" s="30"/>
      <c r="E53" s="30"/>
      <c r="F53" s="31"/>
      <c r="G53" s="32"/>
    </row>
    <row r="55" spans="1:13" x14ac:dyDescent="0.3">
      <c r="B55"/>
      <c r="C55"/>
      <c r="D55"/>
      <c r="E55"/>
    </row>
    <row r="56" spans="1:13" x14ac:dyDescent="0.3">
      <c r="B56"/>
      <c r="C56"/>
      <c r="D56"/>
      <c r="E56"/>
    </row>
    <row r="57" spans="1:13" x14ac:dyDescent="0.3">
      <c r="B57"/>
      <c r="C57"/>
      <c r="D57"/>
      <c r="E57"/>
    </row>
    <row r="58" spans="1:13" x14ac:dyDescent="0.3">
      <c r="B58"/>
      <c r="C58"/>
      <c r="D58"/>
      <c r="E58"/>
    </row>
    <row r="59" spans="1:13" x14ac:dyDescent="0.3">
      <c r="B59"/>
      <c r="C59"/>
      <c r="D59"/>
      <c r="E59"/>
    </row>
    <row r="60" spans="1:13" x14ac:dyDescent="0.3">
      <c r="B60"/>
      <c r="C60"/>
      <c r="D60"/>
      <c r="E60"/>
    </row>
    <row r="61" spans="1:13" x14ac:dyDescent="0.3">
      <c r="B61"/>
      <c r="C61"/>
      <c r="D61"/>
      <c r="E61"/>
    </row>
    <row r="62" spans="1:13" x14ac:dyDescent="0.3">
      <c r="B62"/>
      <c r="C62"/>
      <c r="D62"/>
      <c r="E62"/>
    </row>
    <row r="69" spans="1:8" x14ac:dyDescent="0.3">
      <c r="A69" s="10"/>
      <c r="B69" s="14"/>
      <c r="C69" s="14"/>
      <c r="D69" s="14"/>
      <c r="E69" s="14"/>
      <c r="F69" s="11"/>
      <c r="G69" s="10"/>
      <c r="H69" s="10"/>
    </row>
    <row r="70" spans="1:8" x14ac:dyDescent="0.3">
      <c r="A70" s="10"/>
      <c r="B70" s="24"/>
      <c r="C70" s="24"/>
      <c r="D70" s="14"/>
      <c r="E70" s="14"/>
      <c r="F70" s="10"/>
      <c r="G70" s="10"/>
      <c r="H70" s="10"/>
    </row>
    <row r="71" spans="1:8" x14ac:dyDescent="0.3">
      <c r="A71" s="10"/>
      <c r="B71" s="24"/>
      <c r="C71" s="14"/>
      <c r="D71" s="14"/>
      <c r="E71" s="14"/>
      <c r="F71" s="10"/>
      <c r="G71" s="10"/>
      <c r="H71" s="10"/>
    </row>
    <row r="72" spans="1:8" x14ac:dyDescent="0.3">
      <c r="A72" s="12"/>
      <c r="B72" s="24"/>
      <c r="C72" s="21"/>
      <c r="D72" s="14"/>
      <c r="E72" s="26"/>
      <c r="F72" s="10"/>
      <c r="G72" s="10"/>
      <c r="H72" s="10"/>
    </row>
    <row r="73" spans="1:8" x14ac:dyDescent="0.3">
      <c r="A73" s="10"/>
      <c r="B73" s="24"/>
      <c r="C73" s="14"/>
      <c r="D73" s="14"/>
      <c r="E73" s="14"/>
      <c r="F73" s="10"/>
      <c r="G73" s="10"/>
      <c r="H73" s="10"/>
    </row>
    <row r="74" spans="1:8" x14ac:dyDescent="0.3">
      <c r="A74" s="12"/>
      <c r="B74" s="24"/>
      <c r="C74" s="14"/>
      <c r="D74" s="14"/>
      <c r="E74" s="14"/>
      <c r="F74" s="10"/>
      <c r="G74" s="10"/>
      <c r="H74" s="10"/>
    </row>
    <row r="75" spans="1:8" x14ac:dyDescent="0.3">
      <c r="A75" s="12"/>
      <c r="B75" s="24"/>
      <c r="C75" s="14"/>
      <c r="D75" s="14"/>
      <c r="E75" s="14"/>
      <c r="F75" s="10"/>
      <c r="G75" s="10"/>
      <c r="H75" s="10"/>
    </row>
    <row r="76" spans="1:8" x14ac:dyDescent="0.3">
      <c r="A76" s="10"/>
      <c r="B76" s="14"/>
      <c r="C76" s="14"/>
      <c r="D76" s="14"/>
      <c r="E76" s="14"/>
      <c r="F76" s="10"/>
      <c r="G76" s="13"/>
      <c r="H76" s="10"/>
    </row>
    <row r="77" spans="1:8" x14ac:dyDescent="0.3">
      <c r="A77" s="14"/>
      <c r="F77" s="10"/>
      <c r="G77" s="15"/>
      <c r="H77" s="10"/>
    </row>
    <row r="78" spans="1:8" x14ac:dyDescent="0.3">
      <c r="A78" s="14"/>
      <c r="F78" s="10"/>
      <c r="G78" s="13"/>
      <c r="H78" s="10"/>
    </row>
    <row r="79" spans="1:8" x14ac:dyDescent="0.3">
      <c r="A79" s="10"/>
      <c r="B79" s="14"/>
      <c r="C79" s="14"/>
      <c r="D79" s="14"/>
      <c r="E79" s="14"/>
      <c r="F79" s="10"/>
      <c r="G79" s="16"/>
      <c r="H79" s="10"/>
    </row>
    <row r="80" spans="1:8" x14ac:dyDescent="0.3">
      <c r="A80" s="10"/>
      <c r="B80" s="14"/>
      <c r="C80" s="14"/>
      <c r="D80" s="14"/>
      <c r="E80" s="14"/>
      <c r="F80" s="10"/>
      <c r="G80" s="16"/>
      <c r="H80" s="10"/>
    </row>
    <row r="81" spans="1:8" x14ac:dyDescent="0.3">
      <c r="A81" s="10"/>
      <c r="B81" s="14"/>
      <c r="C81" s="14"/>
      <c r="D81" s="14"/>
      <c r="E81" s="14"/>
      <c r="F81" s="10"/>
      <c r="G81" s="16"/>
      <c r="H81" s="10"/>
    </row>
    <row r="82" spans="1:8" x14ac:dyDescent="0.3">
      <c r="A82" s="10"/>
      <c r="B82" s="14"/>
      <c r="C82" s="14"/>
      <c r="D82" s="14"/>
      <c r="E82" s="14"/>
      <c r="F82" s="10"/>
      <c r="G82" s="16"/>
      <c r="H82" s="10"/>
    </row>
    <row r="83" spans="1:8" x14ac:dyDescent="0.3">
      <c r="A83" s="10"/>
      <c r="B83" s="14"/>
      <c r="C83" s="14"/>
      <c r="D83" s="14"/>
      <c r="E83" s="14"/>
      <c r="F83" s="10"/>
      <c r="G83" s="16"/>
      <c r="H83" s="10"/>
    </row>
    <row r="84" spans="1:8" x14ac:dyDescent="0.3">
      <c r="A84" s="10"/>
      <c r="B84" s="14"/>
      <c r="C84" s="14"/>
      <c r="D84" s="14"/>
      <c r="E84" s="14"/>
      <c r="F84" s="10"/>
      <c r="G84" s="16"/>
      <c r="H84" s="10"/>
    </row>
    <row r="85" spans="1:8" x14ac:dyDescent="0.3">
      <c r="A85" s="10"/>
      <c r="B85" s="14"/>
      <c r="C85" s="14"/>
      <c r="D85" s="14"/>
      <c r="E85" s="14"/>
      <c r="F85" s="10"/>
      <c r="G85" s="16"/>
      <c r="H85" s="10"/>
    </row>
    <row r="86" spans="1:8" x14ac:dyDescent="0.3">
      <c r="A86" s="10"/>
      <c r="B86" s="14"/>
      <c r="C86" s="14"/>
      <c r="D86" s="14"/>
      <c r="E86" s="14"/>
      <c r="F86" s="10"/>
      <c r="G86" s="16"/>
      <c r="H86" s="10"/>
    </row>
    <row r="87" spans="1:8" x14ac:dyDescent="0.3">
      <c r="A87" s="10"/>
      <c r="B87" s="14"/>
      <c r="C87" s="14"/>
      <c r="D87" s="14"/>
      <c r="E87" s="14"/>
      <c r="F87" s="10"/>
      <c r="G87" s="16"/>
      <c r="H87" s="10"/>
    </row>
    <row r="88" spans="1:8" x14ac:dyDescent="0.3">
      <c r="A88" s="10"/>
      <c r="B88" s="14"/>
      <c r="C88" s="14"/>
      <c r="D88" s="14"/>
      <c r="E88" s="14"/>
      <c r="F88" s="10"/>
      <c r="G88" s="16"/>
      <c r="H88" s="10"/>
    </row>
    <row r="89" spans="1:8" x14ac:dyDescent="0.3">
      <c r="A89" s="10"/>
      <c r="B89" s="14"/>
      <c r="C89" s="14"/>
      <c r="D89" s="14"/>
      <c r="E89" s="14"/>
      <c r="F89" s="10"/>
      <c r="G89" s="16"/>
      <c r="H89" s="10"/>
    </row>
    <row r="90" spans="1:8" x14ac:dyDescent="0.3">
      <c r="A90" s="10"/>
      <c r="B90" s="14"/>
      <c r="C90" s="14"/>
      <c r="D90" s="14"/>
      <c r="E90" s="14"/>
      <c r="F90" s="10"/>
      <c r="G90" s="16"/>
      <c r="H90" s="10"/>
    </row>
    <row r="91" spans="1:8" x14ac:dyDescent="0.3">
      <c r="A91" s="10"/>
      <c r="B91" s="14"/>
      <c r="C91" s="14"/>
      <c r="D91" s="14"/>
      <c r="E91" s="14"/>
      <c r="F91" s="10"/>
      <c r="G91" s="16"/>
      <c r="H91" s="10"/>
    </row>
    <row r="92" spans="1:8" x14ac:dyDescent="0.3">
      <c r="A92" s="10"/>
      <c r="B92" s="14"/>
      <c r="C92" s="14"/>
      <c r="D92" s="14"/>
      <c r="E92" s="14"/>
      <c r="F92" s="10"/>
      <c r="G92" s="16"/>
      <c r="H92" s="10"/>
    </row>
    <row r="93" spans="1:8" x14ac:dyDescent="0.3">
      <c r="A93" s="10"/>
      <c r="B93" s="14"/>
      <c r="C93" s="14"/>
      <c r="D93" s="14"/>
      <c r="E93" s="14"/>
      <c r="F93" s="10"/>
      <c r="G93" s="16"/>
      <c r="H93" s="10"/>
    </row>
    <row r="94" spans="1:8" x14ac:dyDescent="0.3">
      <c r="A94" s="10"/>
      <c r="B94" s="14"/>
      <c r="C94" s="14"/>
      <c r="D94" s="14"/>
      <c r="E94" s="14"/>
      <c r="F94" s="10"/>
      <c r="G94" s="16"/>
      <c r="H94" s="10"/>
    </row>
    <row r="95" spans="1:8" x14ac:dyDescent="0.3">
      <c r="A95" s="10"/>
      <c r="B95" s="14"/>
      <c r="C95" s="14"/>
      <c r="D95" s="14"/>
      <c r="E95" s="14"/>
      <c r="F95" s="10"/>
      <c r="G95" s="16"/>
      <c r="H95" s="10"/>
    </row>
    <row r="96" spans="1:8" x14ac:dyDescent="0.3">
      <c r="A96" s="10"/>
      <c r="B96" s="14"/>
      <c r="C96" s="14"/>
      <c r="D96" s="14"/>
      <c r="E96" s="14"/>
      <c r="F96" s="10"/>
      <c r="G96" s="16"/>
      <c r="H96" s="10"/>
    </row>
  </sheetData>
  <sheetProtection password="DA69" sheet="1" objects="1" scenarios="1"/>
  <printOptions horizontalCentered="1" verticalCentered="1"/>
  <pageMargins left="0.75" right="0.75" top="1" bottom="1" header="0.5" footer="0.5"/>
  <pageSetup scale="51" orientation="portrait" r:id="rId1"/>
  <headerFooter alignWithMargins="0">
    <oddHeader>&amp;C&amp;F</oddHeader>
    <oddFooter>&amp;C&amp;A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6"/>
  <sheetViews>
    <sheetView view="pageLayout" topLeftCell="A2" zoomScaleNormal="100" workbookViewId="0">
      <selection activeCell="K29" sqref="K29"/>
    </sheetView>
  </sheetViews>
  <sheetFormatPr defaultRowHeight="13" x14ac:dyDescent="0.3"/>
  <cols>
    <col min="1" max="1" width="10.90625" customWidth="1"/>
    <col min="2" max="5" width="12.36328125" style="2" customWidth="1"/>
    <col min="6" max="6" width="12.6328125" customWidth="1"/>
    <col min="7" max="7" width="18.08984375" customWidth="1"/>
    <col min="9" max="10" width="9.6328125" customWidth="1"/>
    <col min="12" max="12" width="12.54296875" customWidth="1"/>
  </cols>
  <sheetData>
    <row r="1" spans="1:11" ht="15.5" x14ac:dyDescent="0.35">
      <c r="C1"/>
      <c r="D1" s="83" t="s">
        <v>29</v>
      </c>
      <c r="F1" s="9"/>
    </row>
    <row r="2" spans="1:11" x14ac:dyDescent="0.3">
      <c r="B2" s="28"/>
      <c r="C2"/>
    </row>
    <row r="3" spans="1:11" x14ac:dyDescent="0.3">
      <c r="B3" s="44"/>
      <c r="C3" s="44"/>
      <c r="D3" s="43" t="s">
        <v>41</v>
      </c>
      <c r="E3" s="45"/>
      <c r="F3" s="46"/>
      <c r="I3" s="17"/>
    </row>
    <row r="4" spans="1:11" x14ac:dyDescent="0.3">
      <c r="B4" s="36"/>
      <c r="C4" s="33"/>
      <c r="D4" s="86" t="s">
        <v>31</v>
      </c>
      <c r="E4" s="34"/>
      <c r="F4" s="35"/>
      <c r="I4" s="17"/>
    </row>
    <row r="5" spans="1:11" ht="14.15" customHeight="1" x14ac:dyDescent="0.3">
      <c r="A5" s="1" t="s">
        <v>0</v>
      </c>
      <c r="B5" s="94" t="s">
        <v>44</v>
      </c>
      <c r="C5" s="21"/>
      <c r="E5" s="37" t="s">
        <v>1</v>
      </c>
      <c r="F5" s="42">
        <f ca="1">NOW()</f>
        <v>43284.534130671294</v>
      </c>
    </row>
    <row r="6" spans="1:11" ht="14.15" customHeight="1" x14ac:dyDescent="0.3">
      <c r="A6" s="27" t="s">
        <v>2</v>
      </c>
      <c r="B6" s="59" t="s">
        <v>45</v>
      </c>
      <c r="C6" s="38"/>
      <c r="D6"/>
      <c r="E6" s="37" t="s">
        <v>3</v>
      </c>
      <c r="F6" s="47">
        <v>43279</v>
      </c>
      <c r="J6" s="18"/>
    </row>
    <row r="7" spans="1:11" ht="14.15" customHeight="1" x14ac:dyDescent="0.3">
      <c r="A7" t="s">
        <v>4</v>
      </c>
      <c r="B7" s="95" t="s">
        <v>52</v>
      </c>
      <c r="C7" s="25"/>
      <c r="D7" s="88"/>
      <c r="E7" s="72" t="s">
        <v>25</v>
      </c>
      <c r="F7" s="89">
        <v>7</v>
      </c>
      <c r="I7" s="17"/>
      <c r="J7" s="17"/>
      <c r="K7" s="2"/>
    </row>
    <row r="8" spans="1:11" ht="14.15" customHeight="1" x14ac:dyDescent="0.3">
      <c r="A8" s="73" t="s">
        <v>26</v>
      </c>
      <c r="F8" s="49">
        <v>0.3</v>
      </c>
      <c r="G8" s="74" t="s">
        <v>5</v>
      </c>
      <c r="I8" s="19"/>
      <c r="J8" s="19"/>
      <c r="K8" s="20"/>
    </row>
    <row r="9" spans="1:11" ht="14.15" customHeight="1" x14ac:dyDescent="0.3">
      <c r="B9"/>
      <c r="C9"/>
      <c r="D9"/>
      <c r="E9"/>
      <c r="I9" s="19"/>
      <c r="J9" s="19"/>
      <c r="K9" s="4"/>
    </row>
    <row r="10" spans="1:11" x14ac:dyDescent="0.3">
      <c r="A10" s="39" t="s">
        <v>6</v>
      </c>
      <c r="B10" s="48"/>
      <c r="C10" s="50"/>
      <c r="D10" s="50"/>
      <c r="E10" s="50"/>
      <c r="F10" s="51"/>
      <c r="G10" s="52"/>
      <c r="I10" s="19"/>
      <c r="J10" s="19"/>
    </row>
    <row r="11" spans="1:11" s="10" customFormat="1" ht="12.75" customHeight="1" x14ac:dyDescent="0.3">
      <c r="A11" s="102" t="s">
        <v>37</v>
      </c>
      <c r="B11" s="14"/>
      <c r="C11" s="38"/>
      <c r="D11" s="14"/>
      <c r="E11" s="14"/>
      <c r="F11" s="21"/>
    </row>
    <row r="12" spans="1:11" s="10" customFormat="1" ht="15.5" x14ac:dyDescent="0.35">
      <c r="A12" s="70" t="s">
        <v>7</v>
      </c>
      <c r="B12" s="14"/>
      <c r="C12" s="38"/>
      <c r="D12" s="14"/>
      <c r="E12" s="14"/>
      <c r="F12" s="21"/>
    </row>
    <row r="13" spans="1:11" s="10" customFormat="1" ht="15.5" x14ac:dyDescent="0.35">
      <c r="A13" s="71" t="s">
        <v>40</v>
      </c>
      <c r="B13" s="14"/>
      <c r="C13" s="38"/>
      <c r="D13" s="14"/>
      <c r="E13" s="14"/>
      <c r="F13" s="21"/>
    </row>
    <row r="14" spans="1:11" s="10" customFormat="1" ht="15.5" x14ac:dyDescent="0.35">
      <c r="A14" s="71" t="s">
        <v>33</v>
      </c>
      <c r="B14" s="14"/>
      <c r="C14" s="38"/>
      <c r="D14" s="14"/>
      <c r="E14" s="14"/>
      <c r="F14" s="21"/>
    </row>
    <row r="15" spans="1:11" s="10" customFormat="1" ht="15.65" customHeight="1" x14ac:dyDescent="0.35">
      <c r="A15" s="103" t="s">
        <v>39</v>
      </c>
      <c r="B15" s="104"/>
      <c r="C15" s="105"/>
      <c r="D15" s="96"/>
      <c r="E15" s="96"/>
      <c r="F15" s="99"/>
      <c r="G15" s="96"/>
    </row>
    <row r="16" spans="1:11" s="10" customFormat="1" ht="15.65" customHeight="1" x14ac:dyDescent="0.35">
      <c r="A16" s="106"/>
      <c r="B16" s="103" t="s">
        <v>38</v>
      </c>
      <c r="C16" s="104"/>
      <c r="D16" s="98"/>
      <c r="E16" s="98"/>
      <c r="F16" s="101"/>
      <c r="G16" s="98"/>
    </row>
    <row r="17" spans="1:7" s="10" customFormat="1" ht="15.65" customHeight="1" x14ac:dyDescent="0.35">
      <c r="A17" s="97"/>
      <c r="B17" s="98"/>
      <c r="C17" s="100"/>
      <c r="D17" s="98"/>
      <c r="E17" s="98"/>
      <c r="F17" s="101"/>
      <c r="G17" s="98"/>
    </row>
    <row r="18" spans="1:7" s="10" customFormat="1" x14ac:dyDescent="0.3">
      <c r="B18" s="75" t="s">
        <v>27</v>
      </c>
      <c r="C18" s="60"/>
      <c r="D18" s="61"/>
      <c r="E18" s="62"/>
      <c r="F18" s="79" t="s">
        <v>8</v>
      </c>
      <c r="G18" s="63" t="s">
        <v>8</v>
      </c>
    </row>
    <row r="19" spans="1:7" s="10" customFormat="1" x14ac:dyDescent="0.3">
      <c r="A19" s="14" t="s">
        <v>15</v>
      </c>
      <c r="B19" s="63" t="s">
        <v>9</v>
      </c>
      <c r="C19" s="85" t="s">
        <v>30</v>
      </c>
      <c r="D19" s="63" t="s">
        <v>10</v>
      </c>
      <c r="E19" s="63" t="s">
        <v>36</v>
      </c>
      <c r="F19" s="80" t="s">
        <v>11</v>
      </c>
      <c r="G19" s="82" t="s">
        <v>12</v>
      </c>
    </row>
    <row r="20" spans="1:7" s="10" customFormat="1" x14ac:dyDescent="0.3">
      <c r="A20" s="14" t="s">
        <v>13</v>
      </c>
      <c r="B20" s="64" t="s">
        <v>22</v>
      </c>
      <c r="C20" s="84" t="s">
        <v>21</v>
      </c>
      <c r="D20" s="65" t="s">
        <v>23</v>
      </c>
      <c r="E20" s="65" t="s">
        <v>24</v>
      </c>
      <c r="F20" s="81" t="s">
        <v>14</v>
      </c>
      <c r="G20" s="64" t="s">
        <v>15</v>
      </c>
    </row>
    <row r="21" spans="1:7" x14ac:dyDescent="0.3">
      <c r="A21" s="66">
        <v>15</v>
      </c>
      <c r="B21" s="53"/>
      <c r="C21" s="53"/>
      <c r="D21" s="53"/>
      <c r="E21" s="53"/>
      <c r="F21" s="77">
        <f>B21+C21+D21+E21</f>
        <v>0</v>
      </c>
      <c r="G21" s="78">
        <f t="shared" ref="G21:G43" si="0">(F21*A21)</f>
        <v>0</v>
      </c>
    </row>
    <row r="22" spans="1:7" x14ac:dyDescent="0.3">
      <c r="A22" s="2">
        <v>20</v>
      </c>
      <c r="B22" s="53"/>
      <c r="C22" s="53"/>
      <c r="D22" s="53"/>
      <c r="E22" s="53"/>
      <c r="F22" s="77">
        <f>B22+C22+D22+E22</f>
        <v>0</v>
      </c>
      <c r="G22" s="78">
        <f t="shared" si="0"/>
        <v>0</v>
      </c>
    </row>
    <row r="23" spans="1:7" x14ac:dyDescent="0.3">
      <c r="A23" s="2">
        <v>25</v>
      </c>
      <c r="B23" s="53"/>
      <c r="C23" s="53"/>
      <c r="D23" s="53"/>
      <c r="E23" s="53"/>
      <c r="F23" s="77">
        <f>B23+C23+D23+E23</f>
        <v>0</v>
      </c>
      <c r="G23" s="78">
        <f t="shared" si="0"/>
        <v>0</v>
      </c>
    </row>
    <row r="24" spans="1:7" x14ac:dyDescent="0.3">
      <c r="A24" s="2">
        <v>30</v>
      </c>
      <c r="B24" s="53"/>
      <c r="C24" s="53"/>
      <c r="D24" s="53"/>
      <c r="E24" s="53"/>
      <c r="F24" s="77">
        <f>B24+C24+D24+E24</f>
        <v>0</v>
      </c>
      <c r="G24" s="78">
        <f t="shared" si="0"/>
        <v>0</v>
      </c>
    </row>
    <row r="25" spans="1:7" x14ac:dyDescent="0.3">
      <c r="A25" s="2">
        <v>35</v>
      </c>
      <c r="B25" s="53"/>
      <c r="C25" s="53"/>
      <c r="D25" s="53"/>
      <c r="E25" s="53"/>
      <c r="F25" s="77">
        <f t="shared" ref="F25:F43" si="1">(B25+C25+D25+E25)*2</f>
        <v>0</v>
      </c>
      <c r="G25" s="78">
        <f t="shared" si="0"/>
        <v>0</v>
      </c>
    </row>
    <row r="26" spans="1:7" x14ac:dyDescent="0.3">
      <c r="A26" s="2">
        <v>40</v>
      </c>
      <c r="B26" s="53"/>
      <c r="C26" s="53"/>
      <c r="D26" s="53"/>
      <c r="E26" s="53"/>
      <c r="F26" s="77">
        <f t="shared" si="1"/>
        <v>0</v>
      </c>
      <c r="G26" s="78">
        <f t="shared" si="0"/>
        <v>0</v>
      </c>
    </row>
    <row r="27" spans="1:7" x14ac:dyDescent="0.3">
      <c r="A27" s="2">
        <v>45</v>
      </c>
      <c r="B27" s="53">
        <v>181.1</v>
      </c>
      <c r="C27" s="53"/>
      <c r="D27" s="53"/>
      <c r="E27" s="53"/>
      <c r="F27" s="77">
        <f t="shared" si="1"/>
        <v>362.2</v>
      </c>
      <c r="G27" s="78">
        <f t="shared" si="0"/>
        <v>16299</v>
      </c>
    </row>
    <row r="28" spans="1:7" x14ac:dyDescent="0.3">
      <c r="A28" s="2">
        <v>50</v>
      </c>
      <c r="B28" s="53"/>
      <c r="C28" s="53"/>
      <c r="D28" s="53"/>
      <c r="E28" s="53"/>
      <c r="F28" s="77">
        <f t="shared" si="1"/>
        <v>0</v>
      </c>
      <c r="G28" s="78">
        <f t="shared" si="0"/>
        <v>0</v>
      </c>
    </row>
    <row r="29" spans="1:7" x14ac:dyDescent="0.3">
      <c r="A29" s="2">
        <v>55</v>
      </c>
      <c r="B29" s="53"/>
      <c r="C29" s="53"/>
      <c r="D29" s="53"/>
      <c r="E29" s="53"/>
      <c r="F29" s="77">
        <f t="shared" si="1"/>
        <v>0</v>
      </c>
      <c r="G29" s="78">
        <f t="shared" si="0"/>
        <v>0</v>
      </c>
    </row>
    <row r="30" spans="1:7" x14ac:dyDescent="0.3">
      <c r="A30" s="2">
        <v>60</v>
      </c>
      <c r="B30" s="53"/>
      <c r="C30" s="53"/>
      <c r="D30" s="53"/>
      <c r="E30" s="53"/>
      <c r="F30" s="77">
        <f t="shared" si="1"/>
        <v>0</v>
      </c>
      <c r="G30" s="78">
        <f t="shared" si="0"/>
        <v>0</v>
      </c>
    </row>
    <row r="31" spans="1:7" x14ac:dyDescent="0.3">
      <c r="A31" s="2">
        <v>65</v>
      </c>
      <c r="B31" s="53"/>
      <c r="C31" s="53"/>
      <c r="D31" s="53"/>
      <c r="E31" s="53"/>
      <c r="F31" s="77">
        <f t="shared" si="1"/>
        <v>0</v>
      </c>
      <c r="G31" s="78">
        <f t="shared" si="0"/>
        <v>0</v>
      </c>
    </row>
    <row r="32" spans="1:7" x14ac:dyDescent="0.3">
      <c r="A32" s="2">
        <v>70</v>
      </c>
      <c r="B32" s="53"/>
      <c r="C32" s="53"/>
      <c r="D32" s="53"/>
      <c r="E32" s="53"/>
      <c r="F32" s="77">
        <f t="shared" si="1"/>
        <v>0</v>
      </c>
      <c r="G32" s="78">
        <f t="shared" si="0"/>
        <v>0</v>
      </c>
    </row>
    <row r="33" spans="1:14" x14ac:dyDescent="0.3">
      <c r="A33" s="2">
        <v>75</v>
      </c>
      <c r="B33" s="53"/>
      <c r="C33" s="53"/>
      <c r="D33" s="53"/>
      <c r="E33" s="53"/>
      <c r="F33" s="77">
        <f t="shared" si="1"/>
        <v>0</v>
      </c>
      <c r="G33" s="78">
        <f t="shared" si="0"/>
        <v>0</v>
      </c>
    </row>
    <row r="34" spans="1:14" x14ac:dyDescent="0.3">
      <c r="A34" s="2">
        <v>80</v>
      </c>
      <c r="B34" s="53"/>
      <c r="C34" s="53"/>
      <c r="D34" s="53"/>
      <c r="E34" s="53"/>
      <c r="F34" s="77">
        <f t="shared" si="1"/>
        <v>0</v>
      </c>
      <c r="G34" s="78">
        <f t="shared" si="0"/>
        <v>0</v>
      </c>
    </row>
    <row r="35" spans="1:14" x14ac:dyDescent="0.3">
      <c r="A35" s="2">
        <v>85</v>
      </c>
      <c r="B35" s="53"/>
      <c r="C35" s="53"/>
      <c r="D35" s="53"/>
      <c r="E35" s="53"/>
      <c r="F35" s="77">
        <f t="shared" si="1"/>
        <v>0</v>
      </c>
      <c r="G35" s="78">
        <f t="shared" si="0"/>
        <v>0</v>
      </c>
    </row>
    <row r="36" spans="1:14" x14ac:dyDescent="0.3">
      <c r="A36" s="2">
        <v>90</v>
      </c>
      <c r="B36" s="53"/>
      <c r="C36" s="53"/>
      <c r="D36" s="53"/>
      <c r="E36" s="53"/>
      <c r="F36" s="77">
        <f t="shared" si="1"/>
        <v>0</v>
      </c>
      <c r="G36" s="78">
        <f t="shared" si="0"/>
        <v>0</v>
      </c>
    </row>
    <row r="37" spans="1:14" x14ac:dyDescent="0.3">
      <c r="A37" s="2">
        <v>95</v>
      </c>
      <c r="B37" s="53"/>
      <c r="C37" s="53"/>
      <c r="D37" s="53"/>
      <c r="E37" s="53"/>
      <c r="F37" s="77">
        <f t="shared" si="1"/>
        <v>0</v>
      </c>
      <c r="G37" s="78">
        <f t="shared" si="0"/>
        <v>0</v>
      </c>
    </row>
    <row r="38" spans="1:14" x14ac:dyDescent="0.3">
      <c r="A38" s="2">
        <v>100</v>
      </c>
      <c r="B38" s="53"/>
      <c r="C38" s="53"/>
      <c r="D38" s="53"/>
      <c r="E38" s="53"/>
      <c r="F38" s="77">
        <f t="shared" si="1"/>
        <v>0</v>
      </c>
      <c r="G38" s="78">
        <f t="shared" si="0"/>
        <v>0</v>
      </c>
    </row>
    <row r="39" spans="1:14" x14ac:dyDescent="0.3">
      <c r="A39" s="2">
        <v>105</v>
      </c>
      <c r="B39" s="53"/>
      <c r="C39" s="53"/>
      <c r="D39" s="53"/>
      <c r="E39" s="53"/>
      <c r="F39" s="77">
        <f t="shared" si="1"/>
        <v>0</v>
      </c>
      <c r="G39" s="78">
        <f t="shared" si="0"/>
        <v>0</v>
      </c>
    </row>
    <row r="40" spans="1:14" x14ac:dyDescent="0.3">
      <c r="A40" s="2">
        <v>110</v>
      </c>
      <c r="B40" s="53"/>
      <c r="C40" s="53"/>
      <c r="D40" s="53"/>
      <c r="E40" s="53"/>
      <c r="F40" s="77">
        <f t="shared" si="1"/>
        <v>0</v>
      </c>
      <c r="G40" s="78">
        <f t="shared" si="0"/>
        <v>0</v>
      </c>
    </row>
    <row r="41" spans="1:14" x14ac:dyDescent="0.3">
      <c r="A41" s="2">
        <v>115</v>
      </c>
      <c r="B41" s="53"/>
      <c r="C41" s="53"/>
      <c r="D41" s="53"/>
      <c r="E41" s="53"/>
      <c r="F41" s="77">
        <f t="shared" si="1"/>
        <v>0</v>
      </c>
      <c r="G41" s="78">
        <f t="shared" si="0"/>
        <v>0</v>
      </c>
    </row>
    <row r="42" spans="1:14" x14ac:dyDescent="0.3">
      <c r="A42" s="2">
        <v>120</v>
      </c>
      <c r="B42" s="53"/>
      <c r="C42" s="53"/>
      <c r="D42" s="53"/>
      <c r="E42" s="53"/>
      <c r="F42" s="77">
        <f t="shared" si="1"/>
        <v>0</v>
      </c>
      <c r="G42" s="78">
        <f>(F42*A42)</f>
        <v>0</v>
      </c>
    </row>
    <row r="43" spans="1:14" x14ac:dyDescent="0.3">
      <c r="A43" s="2">
        <v>125</v>
      </c>
      <c r="B43" s="53"/>
      <c r="C43" s="53"/>
      <c r="D43" s="53"/>
      <c r="E43" s="53"/>
      <c r="F43" s="77">
        <f t="shared" si="1"/>
        <v>0</v>
      </c>
      <c r="G43" s="78">
        <f t="shared" si="0"/>
        <v>0</v>
      </c>
    </row>
    <row r="44" spans="1:14" s="10" customFormat="1" x14ac:dyDescent="0.3">
      <c r="A44" s="39" t="s">
        <v>8</v>
      </c>
      <c r="B44" s="40">
        <f>SUM(B21:B43)</f>
        <v>181.1</v>
      </c>
      <c r="C44" s="40">
        <f>SUM(C21:C43)</f>
        <v>0</v>
      </c>
      <c r="D44" s="40">
        <f>SUM(D21:D43)</f>
        <v>0</v>
      </c>
      <c r="E44" s="40">
        <f>SUM(E21:E43)</f>
        <v>0</v>
      </c>
      <c r="F44" s="41"/>
      <c r="G44" s="16"/>
    </row>
    <row r="45" spans="1:14" s="10" customFormat="1" x14ac:dyDescent="0.3">
      <c r="B45" s="14"/>
      <c r="C45" s="14"/>
      <c r="D45" s="14"/>
      <c r="E45" s="14"/>
      <c r="G45" s="16"/>
      <c r="J45" s="92" t="s">
        <v>42</v>
      </c>
    </row>
    <row r="46" spans="1:14" x14ac:dyDescent="0.3">
      <c r="D46"/>
      <c r="F46" s="37" t="s">
        <v>16</v>
      </c>
      <c r="G46" s="8">
        <f>SUM(G21:G43)</f>
        <v>16299</v>
      </c>
      <c r="J46" s="91" t="s">
        <v>35</v>
      </c>
      <c r="M46" s="90">
        <f>(182.71+220.94)</f>
        <v>403.65</v>
      </c>
      <c r="N46" s="93" t="s">
        <v>34</v>
      </c>
    </row>
    <row r="47" spans="1:14" x14ac:dyDescent="0.3">
      <c r="D47"/>
      <c r="F47" s="37" t="s">
        <v>17</v>
      </c>
      <c r="G47" s="8">
        <f>(G46/3600)</f>
        <v>4.5274999999999999</v>
      </c>
      <c r="I47">
        <f>(G47*AVGRATE)</f>
        <v>913.76268749999997</v>
      </c>
      <c r="L47" s="72" t="s">
        <v>20</v>
      </c>
      <c r="M47" s="76">
        <f>(403.65/2)</f>
        <v>201.82499999999999</v>
      </c>
    </row>
    <row r="48" spans="1:14" x14ac:dyDescent="0.3">
      <c r="D48"/>
      <c r="F48" s="37"/>
      <c r="G48" s="8"/>
      <c r="L48" s="72"/>
      <c r="M48" s="76"/>
    </row>
    <row r="49" spans="1:13" x14ac:dyDescent="0.3">
      <c r="A49" s="87" t="s">
        <v>32</v>
      </c>
      <c r="B49" s="22"/>
      <c r="C49" s="22"/>
      <c r="D49" s="22"/>
      <c r="E49" s="22"/>
      <c r="F49" s="3"/>
      <c r="G49" s="7">
        <f>IF(I47&lt;=600,600,I47)</f>
        <v>913.76268749999997</v>
      </c>
    </row>
    <row r="50" spans="1:13" s="54" customFormat="1" ht="15.5" x14ac:dyDescent="0.35">
      <c r="A50" s="58"/>
      <c r="B50" s="55"/>
      <c r="C50" s="55"/>
      <c r="D50" s="55"/>
      <c r="E50" s="55"/>
      <c r="F50" s="57" t="s">
        <v>28</v>
      </c>
      <c r="G50" s="56">
        <f>(G49*area)</f>
        <v>274.12880624999997</v>
      </c>
      <c r="L50" s="68"/>
      <c r="M50" s="67"/>
    </row>
    <row r="51" spans="1:13" ht="24.75" hidden="1" customHeight="1" x14ac:dyDescent="0.3">
      <c r="A51" s="6" t="s">
        <v>18</v>
      </c>
      <c r="B51" s="23"/>
      <c r="C51" s="23"/>
      <c r="D51" s="23"/>
      <c r="E51" s="23"/>
      <c r="F51" s="4"/>
      <c r="G51" s="5"/>
    </row>
    <row r="52" spans="1:13" ht="24.75" customHeight="1" x14ac:dyDescent="0.3">
      <c r="A52" s="6"/>
      <c r="B52" s="23"/>
      <c r="C52" s="23"/>
      <c r="D52" s="23"/>
      <c r="E52" s="23"/>
      <c r="F52" s="4"/>
      <c r="G52" s="5"/>
    </row>
    <row r="53" spans="1:13" ht="24.9" customHeight="1" x14ac:dyDescent="0.3">
      <c r="A53" s="29" t="s">
        <v>19</v>
      </c>
      <c r="B53" s="30"/>
      <c r="C53" s="69"/>
      <c r="D53" s="30"/>
      <c r="E53" s="30"/>
      <c r="F53" s="31"/>
      <c r="G53" s="32"/>
    </row>
    <row r="55" spans="1:13" x14ac:dyDescent="0.3">
      <c r="B55"/>
      <c r="C55"/>
      <c r="D55"/>
      <c r="E55"/>
    </row>
    <row r="56" spans="1:13" x14ac:dyDescent="0.3">
      <c r="B56"/>
      <c r="C56"/>
      <c r="D56"/>
      <c r="E56"/>
    </row>
    <row r="57" spans="1:13" x14ac:dyDescent="0.3">
      <c r="B57"/>
      <c r="C57"/>
      <c r="D57"/>
      <c r="E57"/>
    </row>
    <row r="58" spans="1:13" x14ac:dyDescent="0.3">
      <c r="B58"/>
      <c r="C58"/>
      <c r="D58"/>
      <c r="E58"/>
    </row>
    <row r="59" spans="1:13" x14ac:dyDescent="0.3">
      <c r="B59"/>
      <c r="C59"/>
      <c r="D59"/>
      <c r="E59"/>
    </row>
    <row r="60" spans="1:13" x14ac:dyDescent="0.3">
      <c r="B60"/>
      <c r="C60"/>
      <c r="D60"/>
      <c r="E60"/>
    </row>
    <row r="61" spans="1:13" x14ac:dyDescent="0.3">
      <c r="B61"/>
      <c r="C61"/>
      <c r="D61"/>
      <c r="E61"/>
    </row>
    <row r="62" spans="1:13" x14ac:dyDescent="0.3">
      <c r="B62"/>
      <c r="C62"/>
      <c r="D62"/>
      <c r="E62"/>
    </row>
    <row r="69" spans="1:8" x14ac:dyDescent="0.3">
      <c r="A69" s="10"/>
      <c r="B69" s="14"/>
      <c r="C69" s="14"/>
      <c r="D69" s="14"/>
      <c r="E69" s="14"/>
      <c r="F69" s="11"/>
      <c r="G69" s="10"/>
      <c r="H69" s="10"/>
    </row>
    <row r="70" spans="1:8" x14ac:dyDescent="0.3">
      <c r="A70" s="10"/>
      <c r="B70" s="24"/>
      <c r="C70" s="24"/>
      <c r="D70" s="14"/>
      <c r="E70" s="14"/>
      <c r="F70" s="10"/>
      <c r="G70" s="10"/>
      <c r="H70" s="10"/>
    </row>
    <row r="71" spans="1:8" x14ac:dyDescent="0.3">
      <c r="A71" s="10"/>
      <c r="B71" s="24"/>
      <c r="C71" s="14"/>
      <c r="D71" s="14"/>
      <c r="E71" s="14"/>
      <c r="F71" s="10"/>
      <c r="G71" s="10"/>
      <c r="H71" s="10"/>
    </row>
    <row r="72" spans="1:8" x14ac:dyDescent="0.3">
      <c r="A72" s="12"/>
      <c r="B72" s="24"/>
      <c r="C72" s="21"/>
      <c r="D72" s="14"/>
      <c r="E72" s="26"/>
      <c r="F72" s="10"/>
      <c r="G72" s="10"/>
      <c r="H72" s="10"/>
    </row>
    <row r="73" spans="1:8" x14ac:dyDescent="0.3">
      <c r="A73" s="10"/>
      <c r="B73" s="24"/>
      <c r="C73" s="14"/>
      <c r="D73" s="14"/>
      <c r="E73" s="14"/>
      <c r="F73" s="10"/>
      <c r="G73" s="10"/>
      <c r="H73" s="10"/>
    </row>
    <row r="74" spans="1:8" x14ac:dyDescent="0.3">
      <c r="A74" s="12"/>
      <c r="B74" s="24"/>
      <c r="C74" s="14"/>
      <c r="D74" s="14"/>
      <c r="E74" s="14"/>
      <c r="F74" s="10"/>
      <c r="G74" s="10"/>
      <c r="H74" s="10"/>
    </row>
    <row r="75" spans="1:8" x14ac:dyDescent="0.3">
      <c r="A75" s="12"/>
      <c r="B75" s="24"/>
      <c r="C75" s="14"/>
      <c r="D75" s="14"/>
      <c r="E75" s="14"/>
      <c r="F75" s="10"/>
      <c r="G75" s="10"/>
      <c r="H75" s="10"/>
    </row>
    <row r="76" spans="1:8" x14ac:dyDescent="0.3">
      <c r="A76" s="10"/>
      <c r="B76" s="14"/>
      <c r="C76" s="14"/>
      <c r="D76" s="14"/>
      <c r="E76" s="14"/>
      <c r="F76" s="10"/>
      <c r="G76" s="13"/>
      <c r="H76" s="10"/>
    </row>
    <row r="77" spans="1:8" x14ac:dyDescent="0.3">
      <c r="A77" s="14"/>
      <c r="F77" s="10"/>
      <c r="G77" s="15"/>
      <c r="H77" s="10"/>
    </row>
    <row r="78" spans="1:8" x14ac:dyDescent="0.3">
      <c r="A78" s="14"/>
      <c r="F78" s="10"/>
      <c r="G78" s="13"/>
      <c r="H78" s="10"/>
    </row>
    <row r="79" spans="1:8" x14ac:dyDescent="0.3">
      <c r="A79" s="10"/>
      <c r="B79" s="14"/>
      <c r="C79" s="14"/>
      <c r="D79" s="14"/>
      <c r="E79" s="14"/>
      <c r="F79" s="10"/>
      <c r="G79" s="16"/>
      <c r="H79" s="10"/>
    </row>
    <row r="80" spans="1:8" x14ac:dyDescent="0.3">
      <c r="A80" s="10"/>
      <c r="B80" s="14"/>
      <c r="C80" s="14"/>
      <c r="D80" s="14"/>
      <c r="E80" s="14"/>
      <c r="F80" s="10"/>
      <c r="G80" s="16"/>
      <c r="H80" s="10"/>
    </row>
    <row r="81" spans="1:8" x14ac:dyDescent="0.3">
      <c r="A81" s="10"/>
      <c r="B81" s="14"/>
      <c r="C81" s="14"/>
      <c r="D81" s="14"/>
      <c r="E81" s="14"/>
      <c r="F81" s="10"/>
      <c r="G81" s="16"/>
      <c r="H81" s="10"/>
    </row>
    <row r="82" spans="1:8" x14ac:dyDescent="0.3">
      <c r="A82" s="10"/>
      <c r="B82" s="14"/>
      <c r="C82" s="14"/>
      <c r="D82" s="14"/>
      <c r="E82" s="14"/>
      <c r="F82" s="10"/>
      <c r="G82" s="16"/>
      <c r="H82" s="10"/>
    </row>
    <row r="83" spans="1:8" x14ac:dyDescent="0.3">
      <c r="A83" s="10"/>
      <c r="B83" s="14"/>
      <c r="C83" s="14"/>
      <c r="D83" s="14"/>
      <c r="E83" s="14"/>
      <c r="F83" s="10"/>
      <c r="G83" s="16"/>
      <c r="H83" s="10"/>
    </row>
    <row r="84" spans="1:8" x14ac:dyDescent="0.3">
      <c r="A84" s="10"/>
      <c r="B84" s="14"/>
      <c r="C84" s="14"/>
      <c r="D84" s="14"/>
      <c r="E84" s="14"/>
      <c r="F84" s="10"/>
      <c r="G84" s="16"/>
      <c r="H84" s="10"/>
    </row>
    <row r="85" spans="1:8" x14ac:dyDescent="0.3">
      <c r="A85" s="10"/>
      <c r="B85" s="14"/>
      <c r="C85" s="14"/>
      <c r="D85" s="14"/>
      <c r="E85" s="14"/>
      <c r="F85" s="10"/>
      <c r="G85" s="16"/>
      <c r="H85" s="10"/>
    </row>
    <row r="86" spans="1:8" x14ac:dyDescent="0.3">
      <c r="A86" s="10"/>
      <c r="B86" s="14"/>
      <c r="C86" s="14"/>
      <c r="D86" s="14"/>
      <c r="E86" s="14"/>
      <c r="F86" s="10"/>
      <c r="G86" s="16"/>
      <c r="H86" s="10"/>
    </row>
    <row r="87" spans="1:8" x14ac:dyDescent="0.3">
      <c r="A87" s="10"/>
      <c r="B87" s="14"/>
      <c r="C87" s="14"/>
      <c r="D87" s="14"/>
      <c r="E87" s="14"/>
      <c r="F87" s="10"/>
      <c r="G87" s="16"/>
      <c r="H87" s="10"/>
    </row>
    <row r="88" spans="1:8" x14ac:dyDescent="0.3">
      <c r="A88" s="10"/>
      <c r="B88" s="14"/>
      <c r="C88" s="14"/>
      <c r="D88" s="14"/>
      <c r="E88" s="14"/>
      <c r="F88" s="10"/>
      <c r="G88" s="16"/>
      <c r="H88" s="10"/>
    </row>
    <row r="89" spans="1:8" x14ac:dyDescent="0.3">
      <c r="A89" s="10"/>
      <c r="B89" s="14"/>
      <c r="C89" s="14"/>
      <c r="D89" s="14"/>
      <c r="E89" s="14"/>
      <c r="F89" s="10"/>
      <c r="G89" s="16"/>
      <c r="H89" s="10"/>
    </row>
    <row r="90" spans="1:8" x14ac:dyDescent="0.3">
      <c r="A90" s="10"/>
      <c r="B90" s="14"/>
      <c r="C90" s="14"/>
      <c r="D90" s="14"/>
      <c r="E90" s="14"/>
      <c r="F90" s="10"/>
      <c r="G90" s="16"/>
      <c r="H90" s="10"/>
    </row>
    <row r="91" spans="1:8" x14ac:dyDescent="0.3">
      <c r="A91" s="10"/>
      <c r="B91" s="14"/>
      <c r="C91" s="14"/>
      <c r="D91" s="14"/>
      <c r="E91" s="14"/>
      <c r="F91" s="10"/>
      <c r="G91" s="16"/>
      <c r="H91" s="10"/>
    </row>
    <row r="92" spans="1:8" x14ac:dyDescent="0.3">
      <c r="A92" s="10"/>
      <c r="B92" s="14"/>
      <c r="C92" s="14"/>
      <c r="D92" s="14"/>
      <c r="E92" s="14"/>
      <c r="F92" s="10"/>
      <c r="G92" s="16"/>
      <c r="H92" s="10"/>
    </row>
    <row r="93" spans="1:8" x14ac:dyDescent="0.3">
      <c r="A93" s="10"/>
      <c r="B93" s="14"/>
      <c r="C93" s="14"/>
      <c r="D93" s="14"/>
      <c r="E93" s="14"/>
      <c r="F93" s="10"/>
      <c r="G93" s="16"/>
      <c r="H93" s="10"/>
    </row>
    <row r="94" spans="1:8" x14ac:dyDescent="0.3">
      <c r="A94" s="10"/>
      <c r="B94" s="14"/>
      <c r="C94" s="14"/>
      <c r="D94" s="14"/>
      <c r="E94" s="14"/>
      <c r="F94" s="10"/>
      <c r="G94" s="16"/>
      <c r="H94" s="10"/>
    </row>
    <row r="95" spans="1:8" x14ac:dyDescent="0.3">
      <c r="A95" s="10"/>
      <c r="B95" s="14"/>
      <c r="C95" s="14"/>
      <c r="D95" s="14"/>
      <c r="E95" s="14"/>
      <c r="F95" s="10"/>
      <c r="G95" s="16"/>
      <c r="H95" s="10"/>
    </row>
    <row r="96" spans="1:8" x14ac:dyDescent="0.3">
      <c r="A96" s="10"/>
      <c r="B96" s="14"/>
      <c r="C96" s="14"/>
      <c r="D96" s="14"/>
      <c r="E96" s="14"/>
      <c r="F96" s="10"/>
      <c r="G96" s="16"/>
      <c r="H96" s="10"/>
    </row>
  </sheetData>
  <sheetProtection password="DA69" sheet="1" objects="1" scenarios="1"/>
  <printOptions horizontalCentered="1" verticalCentered="1"/>
  <pageMargins left="0.75" right="0.75" top="1" bottom="1" header="0.5" footer="0.5"/>
  <pageSetup scale="51" orientation="portrait" r:id="rId1"/>
  <headerFooter alignWithMargins="0">
    <oddHeader>&amp;C&amp;F</oddHeader>
    <oddFooter>&amp;C&amp;A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6"/>
  <sheetViews>
    <sheetView view="pageLayout" topLeftCell="A2" zoomScaleNormal="100" workbookViewId="0">
      <selection activeCell="B30" sqref="B30"/>
    </sheetView>
  </sheetViews>
  <sheetFormatPr defaultRowHeight="13" x14ac:dyDescent="0.3"/>
  <cols>
    <col min="1" max="1" width="10.90625" customWidth="1"/>
    <col min="2" max="5" width="12.36328125" style="2" customWidth="1"/>
    <col min="6" max="6" width="12.6328125" customWidth="1"/>
    <col min="7" max="7" width="18.08984375" customWidth="1"/>
    <col min="9" max="10" width="9.6328125" customWidth="1"/>
    <col min="12" max="12" width="12.54296875" customWidth="1"/>
  </cols>
  <sheetData>
    <row r="1" spans="1:11" ht="15.5" x14ac:dyDescent="0.35">
      <c r="C1"/>
      <c r="D1" s="83" t="s">
        <v>29</v>
      </c>
      <c r="F1" s="9"/>
    </row>
    <row r="2" spans="1:11" x14ac:dyDescent="0.3">
      <c r="B2" s="28"/>
      <c r="C2"/>
    </row>
    <row r="3" spans="1:11" x14ac:dyDescent="0.3">
      <c r="B3" s="44"/>
      <c r="C3" s="44"/>
      <c r="D3" s="43" t="s">
        <v>41</v>
      </c>
      <c r="E3" s="45"/>
      <c r="F3" s="46"/>
      <c r="I3" s="17"/>
    </row>
    <row r="4" spans="1:11" x14ac:dyDescent="0.3">
      <c r="B4" s="36"/>
      <c r="C4" s="33"/>
      <c r="D4" s="86" t="s">
        <v>31</v>
      </c>
      <c r="E4" s="34"/>
      <c r="F4" s="35"/>
      <c r="I4" s="17"/>
    </row>
    <row r="5" spans="1:11" ht="14.15" customHeight="1" x14ac:dyDescent="0.3">
      <c r="A5" s="1" t="s">
        <v>0</v>
      </c>
      <c r="B5" s="94" t="s">
        <v>44</v>
      </c>
      <c r="C5" s="21"/>
      <c r="E5" s="37" t="s">
        <v>1</v>
      </c>
      <c r="F5" s="42">
        <f ca="1">NOW()</f>
        <v>43284.534130671294</v>
      </c>
    </row>
    <row r="6" spans="1:11" ht="14.15" customHeight="1" x14ac:dyDescent="0.3">
      <c r="A6" s="27" t="s">
        <v>2</v>
      </c>
      <c r="B6" s="59" t="s">
        <v>45</v>
      </c>
      <c r="C6" s="38"/>
      <c r="D6"/>
      <c r="E6" s="37" t="s">
        <v>3</v>
      </c>
      <c r="F6" s="47">
        <v>43279</v>
      </c>
      <c r="J6" s="18"/>
    </row>
    <row r="7" spans="1:11" ht="14.15" customHeight="1" x14ac:dyDescent="0.3">
      <c r="A7" t="s">
        <v>4</v>
      </c>
      <c r="B7" s="95" t="s">
        <v>52</v>
      </c>
      <c r="C7" s="25"/>
      <c r="D7" s="88"/>
      <c r="E7" s="72" t="s">
        <v>25</v>
      </c>
      <c r="F7" s="89">
        <v>8</v>
      </c>
      <c r="I7" s="17"/>
      <c r="J7" s="17"/>
      <c r="K7" s="2"/>
    </row>
    <row r="8" spans="1:11" ht="14.15" customHeight="1" x14ac:dyDescent="0.3">
      <c r="A8" s="73" t="s">
        <v>26</v>
      </c>
      <c r="F8" s="49">
        <v>7.1</v>
      </c>
      <c r="G8" s="74" t="s">
        <v>5</v>
      </c>
      <c r="I8" s="19"/>
      <c r="J8" s="19"/>
      <c r="K8" s="20"/>
    </row>
    <row r="9" spans="1:11" ht="14.15" customHeight="1" x14ac:dyDescent="0.3">
      <c r="B9"/>
      <c r="C9"/>
      <c r="D9"/>
      <c r="E9"/>
      <c r="I9" s="19"/>
      <c r="J9" s="19"/>
      <c r="K9" s="4"/>
    </row>
    <row r="10" spans="1:11" x14ac:dyDescent="0.3">
      <c r="A10" s="39" t="s">
        <v>6</v>
      </c>
      <c r="B10" s="48"/>
      <c r="C10" s="50"/>
      <c r="D10" s="50"/>
      <c r="E10" s="50"/>
      <c r="F10" s="51"/>
      <c r="G10" s="52"/>
      <c r="I10" s="19"/>
      <c r="J10" s="19"/>
    </row>
    <row r="11" spans="1:11" s="10" customFormat="1" ht="12.75" customHeight="1" x14ac:dyDescent="0.3">
      <c r="A11" s="102" t="s">
        <v>37</v>
      </c>
      <c r="B11" s="14"/>
      <c r="C11" s="38"/>
      <c r="D11" s="14"/>
      <c r="E11" s="14"/>
      <c r="F11" s="21"/>
    </row>
    <row r="12" spans="1:11" s="10" customFormat="1" ht="15.5" x14ac:dyDescent="0.35">
      <c r="A12" s="70" t="s">
        <v>7</v>
      </c>
      <c r="B12" s="14"/>
      <c r="C12" s="38"/>
      <c r="D12" s="14"/>
      <c r="E12" s="14"/>
      <c r="F12" s="21"/>
    </row>
    <row r="13" spans="1:11" s="10" customFormat="1" ht="15.5" x14ac:dyDescent="0.35">
      <c r="A13" s="71" t="s">
        <v>40</v>
      </c>
      <c r="B13" s="14"/>
      <c r="C13" s="38"/>
      <c r="D13" s="14"/>
      <c r="E13" s="14"/>
      <c r="F13" s="21"/>
    </row>
    <row r="14" spans="1:11" s="10" customFormat="1" ht="15.5" x14ac:dyDescent="0.35">
      <c r="A14" s="71" t="s">
        <v>33</v>
      </c>
      <c r="B14" s="14"/>
      <c r="C14" s="38"/>
      <c r="D14" s="14"/>
      <c r="E14" s="14"/>
      <c r="F14" s="21"/>
    </row>
    <row r="15" spans="1:11" s="10" customFormat="1" ht="15.65" customHeight="1" x14ac:dyDescent="0.35">
      <c r="A15" s="103" t="s">
        <v>39</v>
      </c>
      <c r="B15" s="104"/>
      <c r="C15" s="105"/>
      <c r="D15" s="96"/>
      <c r="E15" s="96"/>
      <c r="F15" s="99"/>
      <c r="G15" s="96"/>
    </row>
    <row r="16" spans="1:11" s="10" customFormat="1" ht="15.65" customHeight="1" x14ac:dyDescent="0.35">
      <c r="A16" s="106"/>
      <c r="B16" s="103" t="s">
        <v>38</v>
      </c>
      <c r="C16" s="104"/>
      <c r="D16" s="98"/>
      <c r="E16" s="98"/>
      <c r="F16" s="101"/>
      <c r="G16" s="98"/>
    </row>
    <row r="17" spans="1:7" s="10" customFormat="1" ht="15.65" customHeight="1" x14ac:dyDescent="0.35">
      <c r="A17" s="97"/>
      <c r="B17" s="98"/>
      <c r="C17" s="100"/>
      <c r="D17" s="98"/>
      <c r="E17" s="98"/>
      <c r="F17" s="101"/>
      <c r="G17" s="98"/>
    </row>
    <row r="18" spans="1:7" s="10" customFormat="1" x14ac:dyDescent="0.3">
      <c r="B18" s="75" t="s">
        <v>27</v>
      </c>
      <c r="C18" s="60"/>
      <c r="D18" s="61"/>
      <c r="E18" s="62"/>
      <c r="F18" s="79" t="s">
        <v>8</v>
      </c>
      <c r="G18" s="63" t="s">
        <v>8</v>
      </c>
    </row>
    <row r="19" spans="1:7" s="10" customFormat="1" x14ac:dyDescent="0.3">
      <c r="A19" s="14" t="s">
        <v>15</v>
      </c>
      <c r="B19" s="63" t="s">
        <v>9</v>
      </c>
      <c r="C19" s="85" t="s">
        <v>30</v>
      </c>
      <c r="D19" s="63" t="s">
        <v>10</v>
      </c>
      <c r="E19" s="63" t="s">
        <v>36</v>
      </c>
      <c r="F19" s="80" t="s">
        <v>11</v>
      </c>
      <c r="G19" s="82" t="s">
        <v>12</v>
      </c>
    </row>
    <row r="20" spans="1:7" s="10" customFormat="1" x14ac:dyDescent="0.3">
      <c r="A20" s="14" t="s">
        <v>13</v>
      </c>
      <c r="B20" s="64" t="s">
        <v>22</v>
      </c>
      <c r="C20" s="84" t="s">
        <v>21</v>
      </c>
      <c r="D20" s="65" t="s">
        <v>23</v>
      </c>
      <c r="E20" s="65" t="s">
        <v>24</v>
      </c>
      <c r="F20" s="81" t="s">
        <v>14</v>
      </c>
      <c r="G20" s="64" t="s">
        <v>15</v>
      </c>
    </row>
    <row r="21" spans="1:7" x14ac:dyDescent="0.3">
      <c r="A21" s="66">
        <v>15</v>
      </c>
      <c r="B21" s="53"/>
      <c r="C21" s="53"/>
      <c r="D21" s="53"/>
      <c r="E21" s="53"/>
      <c r="F21" s="77">
        <f>B21+C21+D21+E21</f>
        <v>0</v>
      </c>
      <c r="G21" s="78">
        <f t="shared" ref="G21:G43" si="0">(F21*A21)</f>
        <v>0</v>
      </c>
    </row>
    <row r="22" spans="1:7" x14ac:dyDescent="0.3">
      <c r="A22" s="2">
        <v>20</v>
      </c>
      <c r="B22" s="53">
        <v>127.3</v>
      </c>
      <c r="C22" s="53"/>
      <c r="D22" s="53"/>
      <c r="E22" s="53"/>
      <c r="F22" s="77">
        <f>B22+C22+D22+E22</f>
        <v>127.3</v>
      </c>
      <c r="G22" s="78">
        <f t="shared" si="0"/>
        <v>2546</v>
      </c>
    </row>
    <row r="23" spans="1:7" x14ac:dyDescent="0.3">
      <c r="A23" s="2">
        <v>25</v>
      </c>
      <c r="B23" s="53">
        <v>135.30000000000001</v>
      </c>
      <c r="C23" s="53"/>
      <c r="D23" s="53"/>
      <c r="E23" s="53"/>
      <c r="F23" s="77">
        <f>B23+C23+D23+E23</f>
        <v>135.30000000000001</v>
      </c>
      <c r="G23" s="78">
        <f t="shared" si="0"/>
        <v>3382.5000000000005</v>
      </c>
    </row>
    <row r="24" spans="1:7" x14ac:dyDescent="0.3">
      <c r="A24" s="2">
        <v>30</v>
      </c>
      <c r="B24" s="53"/>
      <c r="C24" s="53"/>
      <c r="D24" s="53"/>
      <c r="E24" s="53"/>
      <c r="F24" s="77">
        <f>B24+C24+D24+E24</f>
        <v>0</v>
      </c>
      <c r="G24" s="78">
        <f t="shared" si="0"/>
        <v>0</v>
      </c>
    </row>
    <row r="25" spans="1:7" x14ac:dyDescent="0.3">
      <c r="A25" s="2">
        <v>35</v>
      </c>
      <c r="B25" s="53">
        <v>57</v>
      </c>
      <c r="C25" s="53"/>
      <c r="D25" s="53"/>
      <c r="E25" s="53"/>
      <c r="F25" s="77">
        <f t="shared" ref="F25:F43" si="1">(B25+C25+D25+E25)*2</f>
        <v>114</v>
      </c>
      <c r="G25" s="78">
        <f t="shared" si="0"/>
        <v>3990</v>
      </c>
    </row>
    <row r="26" spans="1:7" x14ac:dyDescent="0.3">
      <c r="A26" s="2">
        <v>40</v>
      </c>
      <c r="B26" s="53">
        <v>47.7</v>
      </c>
      <c r="C26" s="53"/>
      <c r="D26" s="53"/>
      <c r="E26" s="53"/>
      <c r="F26" s="77">
        <f t="shared" si="1"/>
        <v>95.4</v>
      </c>
      <c r="G26" s="78">
        <f t="shared" si="0"/>
        <v>3816</v>
      </c>
    </row>
    <row r="27" spans="1:7" x14ac:dyDescent="0.3">
      <c r="A27" s="2">
        <v>45</v>
      </c>
      <c r="B27" s="53">
        <v>8.1999999999999993</v>
      </c>
      <c r="C27" s="53"/>
      <c r="D27" s="53"/>
      <c r="E27" s="53"/>
      <c r="F27" s="77">
        <f t="shared" si="1"/>
        <v>16.399999999999999</v>
      </c>
      <c r="G27" s="78">
        <f t="shared" si="0"/>
        <v>737.99999999999989</v>
      </c>
    </row>
    <row r="28" spans="1:7" x14ac:dyDescent="0.3">
      <c r="A28" s="2">
        <v>50</v>
      </c>
      <c r="B28" s="53">
        <v>36.799999999999997</v>
      </c>
      <c r="C28" s="53"/>
      <c r="D28" s="53"/>
      <c r="E28" s="53"/>
      <c r="F28" s="77">
        <f t="shared" si="1"/>
        <v>73.599999999999994</v>
      </c>
      <c r="G28" s="78">
        <f t="shared" si="0"/>
        <v>3679.9999999999995</v>
      </c>
    </row>
    <row r="29" spans="1:7" x14ac:dyDescent="0.3">
      <c r="A29" s="2">
        <v>55</v>
      </c>
      <c r="B29" s="53">
        <v>5.5</v>
      </c>
      <c r="C29" s="53"/>
      <c r="D29" s="53"/>
      <c r="E29" s="53"/>
      <c r="F29" s="77">
        <f t="shared" si="1"/>
        <v>11</v>
      </c>
      <c r="G29" s="78">
        <f t="shared" si="0"/>
        <v>605</v>
      </c>
    </row>
    <row r="30" spans="1:7" x14ac:dyDescent="0.3">
      <c r="A30" s="2">
        <v>60</v>
      </c>
      <c r="B30" s="53"/>
      <c r="C30" s="53"/>
      <c r="D30" s="53"/>
      <c r="E30" s="53"/>
      <c r="F30" s="77">
        <f t="shared" si="1"/>
        <v>0</v>
      </c>
      <c r="G30" s="78">
        <f t="shared" si="0"/>
        <v>0</v>
      </c>
    </row>
    <row r="31" spans="1:7" x14ac:dyDescent="0.3">
      <c r="A31" s="2">
        <v>65</v>
      </c>
      <c r="B31" s="53"/>
      <c r="C31" s="53"/>
      <c r="D31" s="53"/>
      <c r="E31" s="53"/>
      <c r="F31" s="77">
        <f t="shared" si="1"/>
        <v>0</v>
      </c>
      <c r="G31" s="78">
        <f t="shared" si="0"/>
        <v>0</v>
      </c>
    </row>
    <row r="32" spans="1:7" x14ac:dyDescent="0.3">
      <c r="A32" s="2">
        <v>70</v>
      </c>
      <c r="B32" s="53"/>
      <c r="C32" s="53"/>
      <c r="D32" s="53"/>
      <c r="E32" s="53"/>
      <c r="F32" s="77">
        <f t="shared" si="1"/>
        <v>0</v>
      </c>
      <c r="G32" s="78">
        <f t="shared" si="0"/>
        <v>0</v>
      </c>
    </row>
    <row r="33" spans="1:14" x14ac:dyDescent="0.3">
      <c r="A33" s="2">
        <v>75</v>
      </c>
      <c r="B33" s="53"/>
      <c r="C33" s="53"/>
      <c r="D33" s="53"/>
      <c r="E33" s="53"/>
      <c r="F33" s="77">
        <f t="shared" si="1"/>
        <v>0</v>
      </c>
      <c r="G33" s="78">
        <f t="shared" si="0"/>
        <v>0</v>
      </c>
    </row>
    <row r="34" spans="1:14" x14ac:dyDescent="0.3">
      <c r="A34" s="2">
        <v>80</v>
      </c>
      <c r="B34" s="53"/>
      <c r="C34" s="53"/>
      <c r="D34" s="53"/>
      <c r="E34" s="53"/>
      <c r="F34" s="77">
        <f t="shared" si="1"/>
        <v>0</v>
      </c>
      <c r="G34" s="78">
        <f t="shared" si="0"/>
        <v>0</v>
      </c>
    </row>
    <row r="35" spans="1:14" x14ac:dyDescent="0.3">
      <c r="A35" s="2">
        <v>85</v>
      </c>
      <c r="B35" s="53"/>
      <c r="C35" s="53"/>
      <c r="D35" s="53"/>
      <c r="E35" s="53"/>
      <c r="F35" s="77">
        <f t="shared" si="1"/>
        <v>0</v>
      </c>
      <c r="G35" s="78">
        <f t="shared" si="0"/>
        <v>0</v>
      </c>
    </row>
    <row r="36" spans="1:14" x14ac:dyDescent="0.3">
      <c r="A36" s="2">
        <v>90</v>
      </c>
      <c r="B36" s="53"/>
      <c r="C36" s="53"/>
      <c r="D36" s="53"/>
      <c r="E36" s="53"/>
      <c r="F36" s="77">
        <f t="shared" si="1"/>
        <v>0</v>
      </c>
      <c r="G36" s="78">
        <f t="shared" si="0"/>
        <v>0</v>
      </c>
    </row>
    <row r="37" spans="1:14" x14ac:dyDescent="0.3">
      <c r="A37" s="2">
        <v>95</v>
      </c>
      <c r="B37" s="53"/>
      <c r="C37" s="53"/>
      <c r="D37" s="53"/>
      <c r="E37" s="53"/>
      <c r="F37" s="77">
        <f t="shared" si="1"/>
        <v>0</v>
      </c>
      <c r="G37" s="78">
        <f t="shared" si="0"/>
        <v>0</v>
      </c>
    </row>
    <row r="38" spans="1:14" x14ac:dyDescent="0.3">
      <c r="A38" s="2">
        <v>100</v>
      </c>
      <c r="B38" s="53"/>
      <c r="C38" s="53"/>
      <c r="D38" s="53"/>
      <c r="E38" s="53"/>
      <c r="F38" s="77">
        <f t="shared" si="1"/>
        <v>0</v>
      </c>
      <c r="G38" s="78">
        <f t="shared" si="0"/>
        <v>0</v>
      </c>
    </row>
    <row r="39" spans="1:14" x14ac:dyDescent="0.3">
      <c r="A39" s="2">
        <v>105</v>
      </c>
      <c r="B39" s="53"/>
      <c r="C39" s="53"/>
      <c r="D39" s="53"/>
      <c r="E39" s="53"/>
      <c r="F39" s="77">
        <f t="shared" si="1"/>
        <v>0</v>
      </c>
      <c r="G39" s="78">
        <f t="shared" si="0"/>
        <v>0</v>
      </c>
    </row>
    <row r="40" spans="1:14" x14ac:dyDescent="0.3">
      <c r="A40" s="2">
        <v>110</v>
      </c>
      <c r="B40" s="53"/>
      <c r="C40" s="53"/>
      <c r="D40" s="53"/>
      <c r="E40" s="53"/>
      <c r="F40" s="77">
        <f t="shared" si="1"/>
        <v>0</v>
      </c>
      <c r="G40" s="78">
        <f t="shared" si="0"/>
        <v>0</v>
      </c>
    </row>
    <row r="41" spans="1:14" x14ac:dyDescent="0.3">
      <c r="A41" s="2">
        <v>115</v>
      </c>
      <c r="B41" s="53"/>
      <c r="C41" s="53"/>
      <c r="D41" s="53"/>
      <c r="E41" s="53"/>
      <c r="F41" s="77">
        <f t="shared" si="1"/>
        <v>0</v>
      </c>
      <c r="G41" s="78">
        <f t="shared" si="0"/>
        <v>0</v>
      </c>
    </row>
    <row r="42" spans="1:14" x14ac:dyDescent="0.3">
      <c r="A42" s="2">
        <v>120</v>
      </c>
      <c r="B42" s="53"/>
      <c r="C42" s="53"/>
      <c r="D42" s="53"/>
      <c r="E42" s="53"/>
      <c r="F42" s="77">
        <f t="shared" si="1"/>
        <v>0</v>
      </c>
      <c r="G42" s="78">
        <f>(F42*A42)</f>
        <v>0</v>
      </c>
    </row>
    <row r="43" spans="1:14" x14ac:dyDescent="0.3">
      <c r="A43" s="2">
        <v>125</v>
      </c>
      <c r="B43" s="53"/>
      <c r="C43" s="53"/>
      <c r="D43" s="53"/>
      <c r="E43" s="53"/>
      <c r="F43" s="77">
        <f t="shared" si="1"/>
        <v>0</v>
      </c>
      <c r="G43" s="78">
        <f t="shared" si="0"/>
        <v>0</v>
      </c>
    </row>
    <row r="44" spans="1:14" s="10" customFormat="1" x14ac:dyDescent="0.3">
      <c r="A44" s="39" t="s">
        <v>8</v>
      </c>
      <c r="B44" s="40">
        <f>SUM(B21:B43)</f>
        <v>417.8</v>
      </c>
      <c r="C44" s="40">
        <f>SUM(C21:C43)</f>
        <v>0</v>
      </c>
      <c r="D44" s="40">
        <f>SUM(D21:D43)</f>
        <v>0</v>
      </c>
      <c r="E44" s="40">
        <f>SUM(E21:E43)</f>
        <v>0</v>
      </c>
      <c r="F44" s="41"/>
      <c r="G44" s="16"/>
    </row>
    <row r="45" spans="1:14" s="10" customFormat="1" x14ac:dyDescent="0.3">
      <c r="B45" s="14"/>
      <c r="C45" s="14"/>
      <c r="D45" s="14"/>
      <c r="E45" s="14"/>
      <c r="G45" s="16"/>
      <c r="J45" s="92" t="s">
        <v>42</v>
      </c>
    </row>
    <row r="46" spans="1:14" x14ac:dyDescent="0.3">
      <c r="D46"/>
      <c r="F46" s="37" t="s">
        <v>16</v>
      </c>
      <c r="G46" s="8">
        <f>SUM(G21:G43)</f>
        <v>18757.5</v>
      </c>
      <c r="J46" s="91" t="s">
        <v>35</v>
      </c>
      <c r="M46" s="90">
        <f>(182.71+220.94)</f>
        <v>403.65</v>
      </c>
      <c r="N46" s="93" t="s">
        <v>34</v>
      </c>
    </row>
    <row r="47" spans="1:14" x14ac:dyDescent="0.3">
      <c r="D47"/>
      <c r="F47" s="37" t="s">
        <v>17</v>
      </c>
      <c r="G47" s="8">
        <f>(G46/3600)</f>
        <v>5.2104166666666663</v>
      </c>
      <c r="I47">
        <f>(G47*AVGRATE)</f>
        <v>1051.5923437499998</v>
      </c>
      <c r="L47" s="72" t="s">
        <v>20</v>
      </c>
      <c r="M47" s="76">
        <f>(403.65/2)</f>
        <v>201.82499999999999</v>
      </c>
    </row>
    <row r="48" spans="1:14" x14ac:dyDescent="0.3">
      <c r="D48"/>
      <c r="F48" s="37"/>
      <c r="G48" s="8"/>
      <c r="L48" s="72"/>
      <c r="M48" s="76"/>
    </row>
    <row r="49" spans="1:13" x14ac:dyDescent="0.3">
      <c r="A49" s="87" t="s">
        <v>32</v>
      </c>
      <c r="B49" s="22"/>
      <c r="C49" s="22"/>
      <c r="D49" s="22"/>
      <c r="E49" s="22"/>
      <c r="F49" s="3"/>
      <c r="G49" s="7">
        <f>IF(I47&lt;=600,600,I47)</f>
        <v>1051.5923437499998</v>
      </c>
    </row>
    <row r="50" spans="1:13" s="54" customFormat="1" ht="15.5" x14ac:dyDescent="0.35">
      <c r="A50" s="58"/>
      <c r="B50" s="55"/>
      <c r="C50" s="55"/>
      <c r="D50" s="55"/>
      <c r="E50" s="55"/>
      <c r="F50" s="57" t="s">
        <v>28</v>
      </c>
      <c r="G50" s="56">
        <f>(G49*area)</f>
        <v>7466.305640624998</v>
      </c>
      <c r="L50" s="68"/>
      <c r="M50" s="67"/>
    </row>
    <row r="51" spans="1:13" ht="24.75" hidden="1" customHeight="1" x14ac:dyDescent="0.3">
      <c r="A51" s="6" t="s">
        <v>18</v>
      </c>
      <c r="B51" s="23"/>
      <c r="C51" s="23"/>
      <c r="D51" s="23"/>
      <c r="E51" s="23"/>
      <c r="F51" s="4"/>
      <c r="G51" s="5"/>
    </row>
    <row r="52" spans="1:13" ht="24.75" customHeight="1" x14ac:dyDescent="0.3">
      <c r="A52" s="6"/>
      <c r="B52" s="23"/>
      <c r="C52" s="23"/>
      <c r="D52" s="23"/>
      <c r="E52" s="23"/>
      <c r="F52" s="4"/>
      <c r="G52" s="5"/>
    </row>
    <row r="53" spans="1:13" ht="24.9" customHeight="1" x14ac:dyDescent="0.3">
      <c r="A53" s="29" t="s">
        <v>19</v>
      </c>
      <c r="B53" s="30"/>
      <c r="C53" s="69"/>
      <c r="D53" s="30"/>
      <c r="E53" s="30"/>
      <c r="F53" s="31"/>
      <c r="G53" s="32"/>
    </row>
    <row r="55" spans="1:13" x14ac:dyDescent="0.3">
      <c r="B55"/>
      <c r="C55"/>
      <c r="D55"/>
      <c r="E55"/>
    </row>
    <row r="56" spans="1:13" x14ac:dyDescent="0.3">
      <c r="B56"/>
      <c r="C56"/>
      <c r="D56"/>
      <c r="E56"/>
    </row>
    <row r="57" spans="1:13" x14ac:dyDescent="0.3">
      <c r="B57"/>
      <c r="C57"/>
      <c r="D57"/>
      <c r="E57"/>
    </row>
    <row r="58" spans="1:13" x14ac:dyDescent="0.3">
      <c r="B58"/>
      <c r="C58"/>
      <c r="D58"/>
      <c r="E58"/>
    </row>
    <row r="59" spans="1:13" x14ac:dyDescent="0.3">
      <c r="B59"/>
      <c r="C59"/>
      <c r="D59"/>
      <c r="E59"/>
    </row>
    <row r="60" spans="1:13" x14ac:dyDescent="0.3">
      <c r="B60"/>
      <c r="C60"/>
      <c r="D60"/>
      <c r="E60"/>
    </row>
    <row r="61" spans="1:13" x14ac:dyDescent="0.3">
      <c r="B61"/>
      <c r="C61"/>
      <c r="D61"/>
      <c r="E61"/>
    </row>
    <row r="62" spans="1:13" x14ac:dyDescent="0.3">
      <c r="B62"/>
      <c r="C62"/>
      <c r="D62"/>
      <c r="E62"/>
    </row>
    <row r="69" spans="1:8" x14ac:dyDescent="0.3">
      <c r="A69" s="10"/>
      <c r="B69" s="14"/>
      <c r="C69" s="14"/>
      <c r="D69" s="14"/>
      <c r="E69" s="14"/>
      <c r="F69" s="11"/>
      <c r="G69" s="10"/>
      <c r="H69" s="10"/>
    </row>
    <row r="70" spans="1:8" x14ac:dyDescent="0.3">
      <c r="A70" s="10"/>
      <c r="B70" s="24"/>
      <c r="C70" s="24"/>
      <c r="D70" s="14"/>
      <c r="E70" s="14"/>
      <c r="F70" s="10"/>
      <c r="G70" s="10"/>
      <c r="H70" s="10"/>
    </row>
    <row r="71" spans="1:8" x14ac:dyDescent="0.3">
      <c r="A71" s="10"/>
      <c r="B71" s="24"/>
      <c r="C71" s="14"/>
      <c r="D71" s="14"/>
      <c r="E71" s="14"/>
      <c r="F71" s="10"/>
      <c r="G71" s="10"/>
      <c r="H71" s="10"/>
    </row>
    <row r="72" spans="1:8" x14ac:dyDescent="0.3">
      <c r="A72" s="12"/>
      <c r="B72" s="24"/>
      <c r="C72" s="21"/>
      <c r="D72" s="14"/>
      <c r="E72" s="26"/>
      <c r="F72" s="10"/>
      <c r="G72" s="10"/>
      <c r="H72" s="10"/>
    </row>
    <row r="73" spans="1:8" x14ac:dyDescent="0.3">
      <c r="A73" s="10"/>
      <c r="B73" s="24"/>
      <c r="C73" s="14"/>
      <c r="D73" s="14"/>
      <c r="E73" s="14"/>
      <c r="F73" s="10"/>
      <c r="G73" s="10"/>
      <c r="H73" s="10"/>
    </row>
    <row r="74" spans="1:8" x14ac:dyDescent="0.3">
      <c r="A74" s="12"/>
      <c r="B74" s="24"/>
      <c r="C74" s="14"/>
      <c r="D74" s="14"/>
      <c r="E74" s="14"/>
      <c r="F74" s="10"/>
      <c r="G74" s="10"/>
      <c r="H74" s="10"/>
    </row>
    <row r="75" spans="1:8" x14ac:dyDescent="0.3">
      <c r="A75" s="12"/>
      <c r="B75" s="24"/>
      <c r="C75" s="14"/>
      <c r="D75" s="14"/>
      <c r="E75" s="14"/>
      <c r="F75" s="10"/>
      <c r="G75" s="10"/>
      <c r="H75" s="10"/>
    </row>
    <row r="76" spans="1:8" x14ac:dyDescent="0.3">
      <c r="A76" s="10"/>
      <c r="B76" s="14"/>
      <c r="C76" s="14"/>
      <c r="D76" s="14"/>
      <c r="E76" s="14"/>
      <c r="F76" s="10"/>
      <c r="G76" s="13"/>
      <c r="H76" s="10"/>
    </row>
    <row r="77" spans="1:8" x14ac:dyDescent="0.3">
      <c r="A77" s="14"/>
      <c r="F77" s="10"/>
      <c r="G77" s="15"/>
      <c r="H77" s="10"/>
    </row>
    <row r="78" spans="1:8" x14ac:dyDescent="0.3">
      <c r="A78" s="14"/>
      <c r="F78" s="10"/>
      <c r="G78" s="13"/>
      <c r="H78" s="10"/>
    </row>
    <row r="79" spans="1:8" x14ac:dyDescent="0.3">
      <c r="A79" s="10"/>
      <c r="B79" s="14"/>
      <c r="C79" s="14"/>
      <c r="D79" s="14"/>
      <c r="E79" s="14"/>
      <c r="F79" s="10"/>
      <c r="G79" s="16"/>
      <c r="H79" s="10"/>
    </row>
    <row r="80" spans="1:8" x14ac:dyDescent="0.3">
      <c r="A80" s="10"/>
      <c r="B80" s="14"/>
      <c r="C80" s="14"/>
      <c r="D80" s="14"/>
      <c r="E80" s="14"/>
      <c r="F80" s="10"/>
      <c r="G80" s="16"/>
      <c r="H80" s="10"/>
    </row>
    <row r="81" spans="1:8" x14ac:dyDescent="0.3">
      <c r="A81" s="10"/>
      <c r="B81" s="14"/>
      <c r="C81" s="14"/>
      <c r="D81" s="14"/>
      <c r="E81" s="14"/>
      <c r="F81" s="10"/>
      <c r="G81" s="16"/>
      <c r="H81" s="10"/>
    </row>
    <row r="82" spans="1:8" x14ac:dyDescent="0.3">
      <c r="A82" s="10"/>
      <c r="B82" s="14"/>
      <c r="C82" s="14"/>
      <c r="D82" s="14"/>
      <c r="E82" s="14"/>
      <c r="F82" s="10"/>
      <c r="G82" s="16"/>
      <c r="H82" s="10"/>
    </row>
    <row r="83" spans="1:8" x14ac:dyDescent="0.3">
      <c r="A83" s="10"/>
      <c r="B83" s="14"/>
      <c r="C83" s="14"/>
      <c r="D83" s="14"/>
      <c r="E83" s="14"/>
      <c r="F83" s="10"/>
      <c r="G83" s="16"/>
      <c r="H83" s="10"/>
    </row>
    <row r="84" spans="1:8" x14ac:dyDescent="0.3">
      <c r="A84" s="10"/>
      <c r="B84" s="14"/>
      <c r="C84" s="14"/>
      <c r="D84" s="14"/>
      <c r="E84" s="14"/>
      <c r="F84" s="10"/>
      <c r="G84" s="16"/>
      <c r="H84" s="10"/>
    </row>
    <row r="85" spans="1:8" x14ac:dyDescent="0.3">
      <c r="A85" s="10"/>
      <c r="B85" s="14"/>
      <c r="C85" s="14"/>
      <c r="D85" s="14"/>
      <c r="E85" s="14"/>
      <c r="F85" s="10"/>
      <c r="G85" s="16"/>
      <c r="H85" s="10"/>
    </row>
    <row r="86" spans="1:8" x14ac:dyDescent="0.3">
      <c r="A86" s="10"/>
      <c r="B86" s="14"/>
      <c r="C86" s="14"/>
      <c r="D86" s="14"/>
      <c r="E86" s="14"/>
      <c r="F86" s="10"/>
      <c r="G86" s="16"/>
      <c r="H86" s="10"/>
    </row>
    <row r="87" spans="1:8" x14ac:dyDescent="0.3">
      <c r="A87" s="10"/>
      <c r="B87" s="14"/>
      <c r="C87" s="14"/>
      <c r="D87" s="14"/>
      <c r="E87" s="14"/>
      <c r="F87" s="10"/>
      <c r="G87" s="16"/>
      <c r="H87" s="10"/>
    </row>
    <row r="88" spans="1:8" x14ac:dyDescent="0.3">
      <c r="A88" s="10"/>
      <c r="B88" s="14"/>
      <c r="C88" s="14"/>
      <c r="D88" s="14"/>
      <c r="E88" s="14"/>
      <c r="F88" s="10"/>
      <c r="G88" s="16"/>
      <c r="H88" s="10"/>
    </row>
    <row r="89" spans="1:8" x14ac:dyDescent="0.3">
      <c r="A89" s="10"/>
      <c r="B89" s="14"/>
      <c r="C89" s="14"/>
      <c r="D89" s="14"/>
      <c r="E89" s="14"/>
      <c r="F89" s="10"/>
      <c r="G89" s="16"/>
      <c r="H89" s="10"/>
    </row>
    <row r="90" spans="1:8" x14ac:dyDescent="0.3">
      <c r="A90" s="10"/>
      <c r="B90" s="14"/>
      <c r="C90" s="14"/>
      <c r="D90" s="14"/>
      <c r="E90" s="14"/>
      <c r="F90" s="10"/>
      <c r="G90" s="16"/>
      <c r="H90" s="10"/>
    </row>
    <row r="91" spans="1:8" x14ac:dyDescent="0.3">
      <c r="A91" s="10"/>
      <c r="B91" s="14"/>
      <c r="C91" s="14"/>
      <c r="D91" s="14"/>
      <c r="E91" s="14"/>
      <c r="F91" s="10"/>
      <c r="G91" s="16"/>
      <c r="H91" s="10"/>
    </row>
    <row r="92" spans="1:8" x14ac:dyDescent="0.3">
      <c r="A92" s="10"/>
      <c r="B92" s="14"/>
      <c r="C92" s="14"/>
      <c r="D92" s="14"/>
      <c r="E92" s="14"/>
      <c r="F92" s="10"/>
      <c r="G92" s="16"/>
      <c r="H92" s="10"/>
    </row>
    <row r="93" spans="1:8" x14ac:dyDescent="0.3">
      <c r="A93" s="10"/>
      <c r="B93" s="14"/>
      <c r="C93" s="14"/>
      <c r="D93" s="14"/>
      <c r="E93" s="14"/>
      <c r="F93" s="10"/>
      <c r="G93" s="16"/>
      <c r="H93" s="10"/>
    </row>
    <row r="94" spans="1:8" x14ac:dyDescent="0.3">
      <c r="A94" s="10"/>
      <c r="B94" s="14"/>
      <c r="C94" s="14"/>
      <c r="D94" s="14"/>
      <c r="E94" s="14"/>
      <c r="F94" s="10"/>
      <c r="G94" s="16"/>
      <c r="H94" s="10"/>
    </row>
    <row r="95" spans="1:8" x14ac:dyDescent="0.3">
      <c r="A95" s="10"/>
      <c r="B95" s="14"/>
      <c r="C95" s="14"/>
      <c r="D95" s="14"/>
      <c r="E95" s="14"/>
      <c r="F95" s="10"/>
      <c r="G95" s="16"/>
      <c r="H95" s="10"/>
    </row>
    <row r="96" spans="1:8" x14ac:dyDescent="0.3">
      <c r="A96" s="10"/>
      <c r="B96" s="14"/>
      <c r="C96" s="14"/>
      <c r="D96" s="14"/>
      <c r="E96" s="14"/>
      <c r="F96" s="10"/>
      <c r="G96" s="16"/>
      <c r="H96" s="10"/>
    </row>
  </sheetData>
  <sheetProtection password="DA69" sheet="1" objects="1" scenarios="1"/>
  <printOptions horizontalCentered="1" verticalCentered="1"/>
  <pageMargins left="0.75" right="0.75" top="1" bottom="1" header="0.5" footer="0.5"/>
  <pageSetup scale="51" orientation="portrait" r:id="rId1"/>
  <headerFooter alignWithMargins="0">
    <oddHeader>&amp;C&amp;F</oddHeader>
    <oddFooter>&amp;C&amp;A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6"/>
  <sheetViews>
    <sheetView view="pageLayout" topLeftCell="A2" zoomScaleNormal="100" workbookViewId="0">
      <selection activeCell="E27" sqref="E27"/>
    </sheetView>
  </sheetViews>
  <sheetFormatPr defaultRowHeight="13" x14ac:dyDescent="0.3"/>
  <cols>
    <col min="1" max="1" width="10.90625" customWidth="1"/>
    <col min="2" max="5" width="12.36328125" style="2" customWidth="1"/>
    <col min="6" max="6" width="12.6328125" customWidth="1"/>
    <col min="7" max="7" width="18.08984375" customWidth="1"/>
    <col min="9" max="10" width="9.6328125" customWidth="1"/>
    <col min="12" max="12" width="12.54296875" customWidth="1"/>
  </cols>
  <sheetData>
    <row r="1" spans="1:11" ht="15.5" x14ac:dyDescent="0.35">
      <c r="C1"/>
      <c r="D1" s="83" t="s">
        <v>29</v>
      </c>
      <c r="F1" s="9"/>
    </row>
    <row r="2" spans="1:11" x14ac:dyDescent="0.3">
      <c r="B2" s="28"/>
      <c r="C2"/>
    </row>
    <row r="3" spans="1:11" x14ac:dyDescent="0.3">
      <c r="B3" s="44"/>
      <c r="C3" s="44"/>
      <c r="D3" s="43" t="s">
        <v>41</v>
      </c>
      <c r="E3" s="45"/>
      <c r="F3" s="46"/>
      <c r="I3" s="17"/>
    </row>
    <row r="4" spans="1:11" x14ac:dyDescent="0.3">
      <c r="B4" s="36"/>
      <c r="C4" s="33"/>
      <c r="D4" s="86" t="s">
        <v>31</v>
      </c>
      <c r="E4" s="34"/>
      <c r="F4" s="35"/>
      <c r="I4" s="17"/>
    </row>
    <row r="5" spans="1:11" ht="14.15" customHeight="1" x14ac:dyDescent="0.3">
      <c r="A5" s="1" t="s">
        <v>0</v>
      </c>
      <c r="B5" s="94" t="s">
        <v>44</v>
      </c>
      <c r="C5" s="21"/>
      <c r="E5" s="37" t="s">
        <v>1</v>
      </c>
      <c r="F5" s="42">
        <f ca="1">NOW()</f>
        <v>43284.534130671294</v>
      </c>
    </row>
    <row r="6" spans="1:11" ht="14.15" customHeight="1" x14ac:dyDescent="0.3">
      <c r="A6" s="27" t="s">
        <v>2</v>
      </c>
      <c r="B6" s="59" t="s">
        <v>45</v>
      </c>
      <c r="C6" s="38"/>
      <c r="D6"/>
      <c r="E6" s="37" t="s">
        <v>3</v>
      </c>
      <c r="F6" s="47">
        <v>43279</v>
      </c>
      <c r="J6" s="18"/>
    </row>
    <row r="7" spans="1:11" ht="14.15" customHeight="1" x14ac:dyDescent="0.3">
      <c r="A7" t="s">
        <v>4</v>
      </c>
      <c r="B7" s="95" t="s">
        <v>52</v>
      </c>
      <c r="C7" s="25"/>
      <c r="D7" s="88"/>
      <c r="E7" s="72" t="s">
        <v>25</v>
      </c>
      <c r="F7" s="89">
        <v>15</v>
      </c>
      <c r="I7" s="17"/>
      <c r="J7" s="17"/>
      <c r="K7" s="2"/>
    </row>
    <row r="8" spans="1:11" ht="14.15" customHeight="1" x14ac:dyDescent="0.3">
      <c r="A8" s="73" t="s">
        <v>26</v>
      </c>
      <c r="F8" s="49">
        <v>8.3000000000000007</v>
      </c>
      <c r="G8" s="74" t="s">
        <v>5</v>
      </c>
      <c r="I8" s="19"/>
      <c r="J8" s="19"/>
      <c r="K8" s="20"/>
    </row>
    <row r="9" spans="1:11" ht="14.15" customHeight="1" x14ac:dyDescent="0.3">
      <c r="B9"/>
      <c r="C9"/>
      <c r="D9"/>
      <c r="E9"/>
      <c r="I9" s="19"/>
      <c r="J9" s="19"/>
      <c r="K9" s="4"/>
    </row>
    <row r="10" spans="1:11" x14ac:dyDescent="0.3">
      <c r="A10" s="39" t="s">
        <v>6</v>
      </c>
      <c r="B10" s="48"/>
      <c r="C10" s="50"/>
      <c r="D10" s="50"/>
      <c r="E10" s="50"/>
      <c r="F10" s="51"/>
      <c r="G10" s="52"/>
      <c r="I10" s="19"/>
      <c r="J10" s="19"/>
    </row>
    <row r="11" spans="1:11" s="10" customFormat="1" ht="12.75" customHeight="1" x14ac:dyDescent="0.3">
      <c r="A11" s="102" t="s">
        <v>37</v>
      </c>
      <c r="B11" s="14"/>
      <c r="C11" s="38"/>
      <c r="D11" s="14"/>
      <c r="E11" s="14"/>
      <c r="F11" s="21"/>
    </row>
    <row r="12" spans="1:11" s="10" customFormat="1" ht="15.5" x14ac:dyDescent="0.35">
      <c r="A12" s="70" t="s">
        <v>7</v>
      </c>
      <c r="B12" s="14"/>
      <c r="C12" s="38"/>
      <c r="D12" s="14"/>
      <c r="E12" s="14"/>
      <c r="F12" s="21"/>
    </row>
    <row r="13" spans="1:11" s="10" customFormat="1" ht="15.5" x14ac:dyDescent="0.35">
      <c r="A13" s="71" t="s">
        <v>40</v>
      </c>
      <c r="B13" s="14"/>
      <c r="C13" s="38"/>
      <c r="D13" s="14"/>
      <c r="E13" s="14"/>
      <c r="F13" s="21"/>
    </row>
    <row r="14" spans="1:11" s="10" customFormat="1" ht="15.5" x14ac:dyDescent="0.35">
      <c r="A14" s="71" t="s">
        <v>33</v>
      </c>
      <c r="B14" s="14"/>
      <c r="C14" s="38"/>
      <c r="D14" s="14"/>
      <c r="E14" s="14"/>
      <c r="F14" s="21"/>
    </row>
    <row r="15" spans="1:11" s="10" customFormat="1" ht="15.65" customHeight="1" x14ac:dyDescent="0.35">
      <c r="A15" s="103" t="s">
        <v>39</v>
      </c>
      <c r="B15" s="104"/>
      <c r="C15" s="105"/>
      <c r="D15" s="96"/>
      <c r="E15" s="96"/>
      <c r="F15" s="99"/>
      <c r="G15" s="96"/>
    </row>
    <row r="16" spans="1:11" s="10" customFormat="1" ht="15.65" customHeight="1" x14ac:dyDescent="0.35">
      <c r="A16" s="106"/>
      <c r="B16" s="103" t="s">
        <v>38</v>
      </c>
      <c r="C16" s="104"/>
      <c r="D16" s="98"/>
      <c r="E16" s="98"/>
      <c r="F16" s="101"/>
      <c r="G16" s="98"/>
    </row>
    <row r="17" spans="1:7" s="10" customFormat="1" ht="15.65" customHeight="1" x14ac:dyDescent="0.35">
      <c r="A17" s="97"/>
      <c r="B17" s="98"/>
      <c r="C17" s="100"/>
      <c r="D17" s="98"/>
      <c r="E17" s="98"/>
      <c r="F17" s="101"/>
      <c r="G17" s="98"/>
    </row>
    <row r="18" spans="1:7" s="10" customFormat="1" x14ac:dyDescent="0.3">
      <c r="B18" s="75" t="s">
        <v>27</v>
      </c>
      <c r="C18" s="60"/>
      <c r="D18" s="61"/>
      <c r="E18" s="62"/>
      <c r="F18" s="79" t="s">
        <v>8</v>
      </c>
      <c r="G18" s="63" t="s">
        <v>8</v>
      </c>
    </row>
    <row r="19" spans="1:7" s="10" customFormat="1" x14ac:dyDescent="0.3">
      <c r="A19" s="14" t="s">
        <v>15</v>
      </c>
      <c r="B19" s="63" t="s">
        <v>9</v>
      </c>
      <c r="C19" s="85" t="s">
        <v>30</v>
      </c>
      <c r="D19" s="63" t="s">
        <v>10</v>
      </c>
      <c r="E19" s="63" t="s">
        <v>36</v>
      </c>
      <c r="F19" s="80" t="s">
        <v>11</v>
      </c>
      <c r="G19" s="82" t="s">
        <v>12</v>
      </c>
    </row>
    <row r="20" spans="1:7" s="10" customFormat="1" x14ac:dyDescent="0.3">
      <c r="A20" s="14" t="s">
        <v>13</v>
      </c>
      <c r="B20" s="64" t="s">
        <v>22</v>
      </c>
      <c r="C20" s="84" t="s">
        <v>21</v>
      </c>
      <c r="D20" s="65" t="s">
        <v>23</v>
      </c>
      <c r="E20" s="65" t="s">
        <v>24</v>
      </c>
      <c r="F20" s="81" t="s">
        <v>14</v>
      </c>
      <c r="G20" s="64" t="s">
        <v>15</v>
      </c>
    </row>
    <row r="21" spans="1:7" x14ac:dyDescent="0.3">
      <c r="A21" s="66">
        <v>15</v>
      </c>
      <c r="B21" s="53"/>
      <c r="C21" s="53"/>
      <c r="D21" s="53"/>
      <c r="E21" s="53"/>
      <c r="F21" s="77">
        <f>B21+C21+D21+E21</f>
        <v>0</v>
      </c>
      <c r="G21" s="78">
        <f t="shared" ref="G21:G43" si="0">(F21*A21)</f>
        <v>0</v>
      </c>
    </row>
    <row r="22" spans="1:7" x14ac:dyDescent="0.3">
      <c r="A22" s="2">
        <v>20</v>
      </c>
      <c r="B22" s="53">
        <v>32.9</v>
      </c>
      <c r="C22" s="53"/>
      <c r="D22" s="53">
        <v>31.4</v>
      </c>
      <c r="E22" s="53">
        <v>51.4</v>
      </c>
      <c r="F22" s="77">
        <f>B22+C22+D22+E22</f>
        <v>115.69999999999999</v>
      </c>
      <c r="G22" s="78">
        <f t="shared" si="0"/>
        <v>2314</v>
      </c>
    </row>
    <row r="23" spans="1:7" x14ac:dyDescent="0.3">
      <c r="A23" s="2">
        <v>25</v>
      </c>
      <c r="B23" s="53">
        <v>88.8</v>
      </c>
      <c r="C23" s="53"/>
      <c r="D23" s="53">
        <v>46.4</v>
      </c>
      <c r="E23" s="53"/>
      <c r="F23" s="77">
        <f>B23+C23+D23+E23</f>
        <v>135.19999999999999</v>
      </c>
      <c r="G23" s="78">
        <f t="shared" si="0"/>
        <v>3379.9999999999995</v>
      </c>
    </row>
    <row r="24" spans="1:7" x14ac:dyDescent="0.3">
      <c r="A24" s="2">
        <v>30</v>
      </c>
      <c r="B24" s="53">
        <v>69.400000000000006</v>
      </c>
      <c r="C24" s="53"/>
      <c r="D24" s="53"/>
      <c r="E24" s="53">
        <v>17.100000000000001</v>
      </c>
      <c r="F24" s="77">
        <f>B24+C24+D24+E24</f>
        <v>86.5</v>
      </c>
      <c r="G24" s="78">
        <f t="shared" si="0"/>
        <v>2595</v>
      </c>
    </row>
    <row r="25" spans="1:7" x14ac:dyDescent="0.3">
      <c r="A25" s="2">
        <v>35</v>
      </c>
      <c r="B25" s="53">
        <v>63.3</v>
      </c>
      <c r="C25" s="53"/>
      <c r="D25" s="53">
        <v>11.5</v>
      </c>
      <c r="E25" s="53"/>
      <c r="F25" s="77">
        <f t="shared" ref="F25:F43" si="1">(B25+C25+D25+E25)*2</f>
        <v>149.6</v>
      </c>
      <c r="G25" s="78">
        <f t="shared" si="0"/>
        <v>5236</v>
      </c>
    </row>
    <row r="26" spans="1:7" x14ac:dyDescent="0.3">
      <c r="A26" s="2">
        <v>40</v>
      </c>
      <c r="B26" s="53">
        <v>19.399999999999999</v>
      </c>
      <c r="C26" s="53"/>
      <c r="D26" s="53">
        <v>10</v>
      </c>
      <c r="E26" s="53">
        <v>9.1999999999999993</v>
      </c>
      <c r="F26" s="77">
        <f t="shared" si="1"/>
        <v>77.199999999999989</v>
      </c>
      <c r="G26" s="78">
        <f t="shared" si="0"/>
        <v>3087.9999999999995</v>
      </c>
    </row>
    <row r="27" spans="1:7" x14ac:dyDescent="0.3">
      <c r="A27" s="2">
        <v>45</v>
      </c>
      <c r="B27" s="53">
        <v>17.899999999999999</v>
      </c>
      <c r="C27" s="53"/>
      <c r="D27" s="53"/>
      <c r="E27" s="53"/>
      <c r="F27" s="77">
        <f t="shared" si="1"/>
        <v>35.799999999999997</v>
      </c>
      <c r="G27" s="78">
        <f t="shared" si="0"/>
        <v>1610.9999999999998</v>
      </c>
    </row>
    <row r="28" spans="1:7" x14ac:dyDescent="0.3">
      <c r="A28" s="2">
        <v>50</v>
      </c>
      <c r="B28" s="53">
        <v>25.6</v>
      </c>
      <c r="C28" s="53"/>
      <c r="D28" s="53"/>
      <c r="E28" s="53"/>
      <c r="F28" s="77">
        <f t="shared" si="1"/>
        <v>51.2</v>
      </c>
      <c r="G28" s="78">
        <f t="shared" si="0"/>
        <v>2560</v>
      </c>
    </row>
    <row r="29" spans="1:7" x14ac:dyDescent="0.3">
      <c r="A29" s="2">
        <v>55</v>
      </c>
      <c r="B29" s="53">
        <v>8.3000000000000007</v>
      </c>
      <c r="C29" s="53"/>
      <c r="D29" s="53"/>
      <c r="E29" s="53"/>
      <c r="F29" s="77">
        <f t="shared" si="1"/>
        <v>16.600000000000001</v>
      </c>
      <c r="G29" s="78">
        <f t="shared" si="0"/>
        <v>913.00000000000011</v>
      </c>
    </row>
    <row r="30" spans="1:7" x14ac:dyDescent="0.3">
      <c r="A30" s="2">
        <v>60</v>
      </c>
      <c r="B30" s="53">
        <v>4.3</v>
      </c>
      <c r="C30" s="53"/>
      <c r="D30" s="53">
        <v>8</v>
      </c>
      <c r="E30" s="53"/>
      <c r="F30" s="77">
        <f t="shared" si="1"/>
        <v>24.6</v>
      </c>
      <c r="G30" s="78">
        <f t="shared" si="0"/>
        <v>1476</v>
      </c>
    </row>
    <row r="31" spans="1:7" x14ac:dyDescent="0.3">
      <c r="A31" s="2">
        <v>65</v>
      </c>
      <c r="B31" s="53">
        <v>10.7</v>
      </c>
      <c r="C31" s="53"/>
      <c r="D31" s="53"/>
      <c r="E31" s="53"/>
      <c r="F31" s="77">
        <f t="shared" si="1"/>
        <v>21.4</v>
      </c>
      <c r="G31" s="78">
        <f t="shared" si="0"/>
        <v>1391</v>
      </c>
    </row>
    <row r="32" spans="1:7" x14ac:dyDescent="0.3">
      <c r="A32" s="2">
        <v>70</v>
      </c>
      <c r="B32" s="53"/>
      <c r="C32" s="53"/>
      <c r="D32" s="53"/>
      <c r="E32" s="53"/>
      <c r="F32" s="77">
        <f t="shared" si="1"/>
        <v>0</v>
      </c>
      <c r="G32" s="78">
        <f t="shared" si="0"/>
        <v>0</v>
      </c>
    </row>
    <row r="33" spans="1:14" x14ac:dyDescent="0.3">
      <c r="A33" s="2">
        <v>75</v>
      </c>
      <c r="B33" s="53">
        <v>4.7</v>
      </c>
      <c r="C33" s="53"/>
      <c r="D33" s="53"/>
      <c r="E33" s="53"/>
      <c r="F33" s="77">
        <f t="shared" si="1"/>
        <v>9.4</v>
      </c>
      <c r="G33" s="78">
        <f t="shared" si="0"/>
        <v>705</v>
      </c>
    </row>
    <row r="34" spans="1:14" x14ac:dyDescent="0.3">
      <c r="A34" s="2">
        <v>80</v>
      </c>
      <c r="B34" s="53"/>
      <c r="C34" s="53"/>
      <c r="D34" s="53"/>
      <c r="E34" s="53"/>
      <c r="F34" s="77">
        <f t="shared" si="1"/>
        <v>0</v>
      </c>
      <c r="G34" s="78">
        <f t="shared" si="0"/>
        <v>0</v>
      </c>
    </row>
    <row r="35" spans="1:14" x14ac:dyDescent="0.3">
      <c r="A35" s="2">
        <v>85</v>
      </c>
      <c r="B35" s="53"/>
      <c r="C35" s="53"/>
      <c r="D35" s="53"/>
      <c r="E35" s="53"/>
      <c r="F35" s="77">
        <f t="shared" si="1"/>
        <v>0</v>
      </c>
      <c r="G35" s="78">
        <f t="shared" si="0"/>
        <v>0</v>
      </c>
    </row>
    <row r="36" spans="1:14" x14ac:dyDescent="0.3">
      <c r="A36" s="2">
        <v>90</v>
      </c>
      <c r="B36" s="53"/>
      <c r="C36" s="53"/>
      <c r="D36" s="53"/>
      <c r="E36" s="53"/>
      <c r="F36" s="77">
        <f t="shared" si="1"/>
        <v>0</v>
      </c>
      <c r="G36" s="78">
        <f t="shared" si="0"/>
        <v>0</v>
      </c>
    </row>
    <row r="37" spans="1:14" x14ac:dyDescent="0.3">
      <c r="A37" s="2">
        <v>95</v>
      </c>
      <c r="B37" s="53"/>
      <c r="C37" s="53"/>
      <c r="D37" s="53"/>
      <c r="E37" s="53"/>
      <c r="F37" s="77">
        <f t="shared" si="1"/>
        <v>0</v>
      </c>
      <c r="G37" s="78">
        <f t="shared" si="0"/>
        <v>0</v>
      </c>
    </row>
    <row r="38" spans="1:14" x14ac:dyDescent="0.3">
      <c r="A38" s="2">
        <v>100</v>
      </c>
      <c r="B38" s="53"/>
      <c r="C38" s="53"/>
      <c r="D38" s="53"/>
      <c r="E38" s="53"/>
      <c r="F38" s="77">
        <f t="shared" si="1"/>
        <v>0</v>
      </c>
      <c r="G38" s="78">
        <f t="shared" si="0"/>
        <v>0</v>
      </c>
    </row>
    <row r="39" spans="1:14" x14ac:dyDescent="0.3">
      <c r="A39" s="2">
        <v>105</v>
      </c>
      <c r="B39" s="53"/>
      <c r="C39" s="53"/>
      <c r="D39" s="53"/>
      <c r="E39" s="53"/>
      <c r="F39" s="77">
        <f t="shared" si="1"/>
        <v>0</v>
      </c>
      <c r="G39" s="78">
        <f t="shared" si="0"/>
        <v>0</v>
      </c>
    </row>
    <row r="40" spans="1:14" x14ac:dyDescent="0.3">
      <c r="A40" s="2">
        <v>110</v>
      </c>
      <c r="B40" s="53"/>
      <c r="C40" s="53"/>
      <c r="D40" s="53"/>
      <c r="E40" s="53"/>
      <c r="F40" s="77">
        <f t="shared" si="1"/>
        <v>0</v>
      </c>
      <c r="G40" s="78">
        <f t="shared" si="0"/>
        <v>0</v>
      </c>
    </row>
    <row r="41" spans="1:14" x14ac:dyDescent="0.3">
      <c r="A41" s="2">
        <v>115</v>
      </c>
      <c r="B41" s="53"/>
      <c r="C41" s="53"/>
      <c r="D41" s="53"/>
      <c r="E41" s="53"/>
      <c r="F41" s="77">
        <f t="shared" si="1"/>
        <v>0</v>
      </c>
      <c r="G41" s="78">
        <f t="shared" si="0"/>
        <v>0</v>
      </c>
    </row>
    <row r="42" spans="1:14" x14ac:dyDescent="0.3">
      <c r="A42" s="2">
        <v>120</v>
      </c>
      <c r="B42" s="53"/>
      <c r="C42" s="53"/>
      <c r="D42" s="53"/>
      <c r="E42" s="53"/>
      <c r="F42" s="77">
        <f t="shared" si="1"/>
        <v>0</v>
      </c>
      <c r="G42" s="78">
        <f>(F42*A42)</f>
        <v>0</v>
      </c>
    </row>
    <row r="43" spans="1:14" x14ac:dyDescent="0.3">
      <c r="A43" s="2">
        <v>125</v>
      </c>
      <c r="B43" s="53"/>
      <c r="C43" s="53"/>
      <c r="D43" s="53"/>
      <c r="E43" s="53"/>
      <c r="F43" s="77">
        <f t="shared" si="1"/>
        <v>0</v>
      </c>
      <c r="G43" s="78">
        <f t="shared" si="0"/>
        <v>0</v>
      </c>
    </row>
    <row r="44" spans="1:14" s="10" customFormat="1" x14ac:dyDescent="0.3">
      <c r="A44" s="39" t="s">
        <v>8</v>
      </c>
      <c r="B44" s="40">
        <f>SUM(B21:B43)</f>
        <v>345.29999999999995</v>
      </c>
      <c r="C44" s="40">
        <f>SUM(C21:C43)</f>
        <v>0</v>
      </c>
      <c r="D44" s="40">
        <f>SUM(D21:D43)</f>
        <v>107.3</v>
      </c>
      <c r="E44" s="40">
        <f>SUM(E21:E43)</f>
        <v>77.7</v>
      </c>
      <c r="F44" s="41"/>
      <c r="G44" s="16"/>
    </row>
    <row r="45" spans="1:14" s="10" customFormat="1" x14ac:dyDescent="0.3">
      <c r="B45" s="14"/>
      <c r="C45" s="14"/>
      <c r="D45" s="14"/>
      <c r="E45" s="14"/>
      <c r="G45" s="16"/>
      <c r="J45" s="92" t="s">
        <v>42</v>
      </c>
    </row>
    <row r="46" spans="1:14" x14ac:dyDescent="0.3">
      <c r="D46"/>
      <c r="F46" s="37" t="s">
        <v>16</v>
      </c>
      <c r="G46" s="8">
        <f>SUM(G21:G43)</f>
        <v>25269</v>
      </c>
      <c r="J46" s="91" t="s">
        <v>35</v>
      </c>
      <c r="M46" s="90">
        <f>(182.71+220.94)</f>
        <v>403.65</v>
      </c>
      <c r="N46" s="93" t="s">
        <v>34</v>
      </c>
    </row>
    <row r="47" spans="1:14" x14ac:dyDescent="0.3">
      <c r="D47"/>
      <c r="F47" s="37" t="s">
        <v>17</v>
      </c>
      <c r="G47" s="8">
        <f>(G46/3600)</f>
        <v>7.019166666666667</v>
      </c>
      <c r="I47">
        <f>(G47*AVGRATE)</f>
        <v>1416.6433125000001</v>
      </c>
      <c r="L47" s="72" t="s">
        <v>20</v>
      </c>
      <c r="M47" s="76">
        <f>(403.65/2)</f>
        <v>201.82499999999999</v>
      </c>
    </row>
    <row r="48" spans="1:14" x14ac:dyDescent="0.3">
      <c r="D48"/>
      <c r="F48" s="37"/>
      <c r="G48" s="8"/>
      <c r="L48" s="72"/>
      <c r="M48" s="76"/>
    </row>
    <row r="49" spans="1:13" x14ac:dyDescent="0.3">
      <c r="A49" s="87" t="s">
        <v>32</v>
      </c>
      <c r="B49" s="22"/>
      <c r="C49" s="22"/>
      <c r="D49" s="22"/>
      <c r="E49" s="22"/>
      <c r="F49" s="3"/>
      <c r="G49" s="7">
        <f>IF(I47&lt;=600,600,I47)</f>
        <v>1416.6433125000001</v>
      </c>
    </row>
    <row r="50" spans="1:13" s="54" customFormat="1" ht="15.5" x14ac:dyDescent="0.35">
      <c r="A50" s="58"/>
      <c r="B50" s="55"/>
      <c r="C50" s="55"/>
      <c r="D50" s="55"/>
      <c r="E50" s="55"/>
      <c r="F50" s="57" t="s">
        <v>28</v>
      </c>
      <c r="G50" s="56">
        <f>(G49*area)</f>
        <v>11758.139493750003</v>
      </c>
      <c r="L50" s="68"/>
      <c r="M50" s="67"/>
    </row>
    <row r="51" spans="1:13" ht="24.75" hidden="1" customHeight="1" x14ac:dyDescent="0.3">
      <c r="A51" s="6" t="s">
        <v>18</v>
      </c>
      <c r="B51" s="23"/>
      <c r="C51" s="23"/>
      <c r="D51" s="23"/>
      <c r="E51" s="23"/>
      <c r="F51" s="4"/>
      <c r="G51" s="5"/>
    </row>
    <row r="52" spans="1:13" ht="24.75" customHeight="1" x14ac:dyDescent="0.3">
      <c r="A52" s="6"/>
      <c r="B52" s="23"/>
      <c r="C52" s="23"/>
      <c r="D52" s="23"/>
      <c r="E52" s="23"/>
      <c r="F52" s="4"/>
      <c r="G52" s="5"/>
    </row>
    <row r="53" spans="1:13" ht="24.9" customHeight="1" x14ac:dyDescent="0.3">
      <c r="A53" s="29" t="s">
        <v>19</v>
      </c>
      <c r="B53" s="30"/>
      <c r="C53" s="69"/>
      <c r="D53" s="30"/>
      <c r="E53" s="30"/>
      <c r="F53" s="31"/>
      <c r="G53" s="32"/>
    </row>
    <row r="55" spans="1:13" x14ac:dyDescent="0.3">
      <c r="B55"/>
      <c r="C55"/>
      <c r="D55"/>
      <c r="E55"/>
    </row>
    <row r="56" spans="1:13" x14ac:dyDescent="0.3">
      <c r="B56"/>
      <c r="C56"/>
      <c r="D56"/>
      <c r="E56"/>
    </row>
    <row r="57" spans="1:13" x14ac:dyDescent="0.3">
      <c r="B57"/>
      <c r="C57"/>
      <c r="D57"/>
      <c r="E57"/>
    </row>
    <row r="58" spans="1:13" x14ac:dyDescent="0.3">
      <c r="B58"/>
      <c r="C58"/>
      <c r="D58"/>
      <c r="E58"/>
    </row>
    <row r="59" spans="1:13" x14ac:dyDescent="0.3">
      <c r="B59"/>
      <c r="C59"/>
      <c r="D59"/>
      <c r="E59"/>
    </row>
    <row r="60" spans="1:13" x14ac:dyDescent="0.3">
      <c r="B60"/>
      <c r="C60"/>
      <c r="D60"/>
      <c r="E60"/>
    </row>
    <row r="61" spans="1:13" x14ac:dyDescent="0.3">
      <c r="B61"/>
      <c r="C61"/>
      <c r="D61"/>
      <c r="E61"/>
    </row>
    <row r="62" spans="1:13" x14ac:dyDescent="0.3">
      <c r="B62"/>
      <c r="C62"/>
      <c r="D62"/>
      <c r="E62"/>
    </row>
    <row r="69" spans="1:8" x14ac:dyDescent="0.3">
      <c r="A69" s="10"/>
      <c r="B69" s="14"/>
      <c r="C69" s="14"/>
      <c r="D69" s="14"/>
      <c r="E69" s="14"/>
      <c r="F69" s="11"/>
      <c r="G69" s="10"/>
      <c r="H69" s="10"/>
    </row>
    <row r="70" spans="1:8" x14ac:dyDescent="0.3">
      <c r="A70" s="10"/>
      <c r="B70" s="24"/>
      <c r="C70" s="24"/>
      <c r="D70" s="14"/>
      <c r="E70" s="14"/>
      <c r="F70" s="10"/>
      <c r="G70" s="10"/>
      <c r="H70" s="10"/>
    </row>
    <row r="71" spans="1:8" x14ac:dyDescent="0.3">
      <c r="A71" s="10"/>
      <c r="B71" s="24"/>
      <c r="C71" s="14"/>
      <c r="D71" s="14"/>
      <c r="E71" s="14"/>
      <c r="F71" s="10"/>
      <c r="G71" s="10"/>
      <c r="H71" s="10"/>
    </row>
    <row r="72" spans="1:8" x14ac:dyDescent="0.3">
      <c r="A72" s="12"/>
      <c r="B72" s="24"/>
      <c r="C72" s="21"/>
      <c r="D72" s="14"/>
      <c r="E72" s="26"/>
      <c r="F72" s="10"/>
      <c r="G72" s="10"/>
      <c r="H72" s="10"/>
    </row>
    <row r="73" spans="1:8" x14ac:dyDescent="0.3">
      <c r="A73" s="10"/>
      <c r="B73" s="24"/>
      <c r="C73" s="14"/>
      <c r="D73" s="14"/>
      <c r="E73" s="14"/>
      <c r="F73" s="10"/>
      <c r="G73" s="10"/>
      <c r="H73" s="10"/>
    </row>
    <row r="74" spans="1:8" x14ac:dyDescent="0.3">
      <c r="A74" s="12"/>
      <c r="B74" s="24"/>
      <c r="C74" s="14"/>
      <c r="D74" s="14"/>
      <c r="E74" s="14"/>
      <c r="F74" s="10"/>
      <c r="G74" s="10"/>
      <c r="H74" s="10"/>
    </row>
    <row r="75" spans="1:8" x14ac:dyDescent="0.3">
      <c r="A75" s="12"/>
      <c r="B75" s="24"/>
      <c r="C75" s="14"/>
      <c r="D75" s="14"/>
      <c r="E75" s="14"/>
      <c r="F75" s="10"/>
      <c r="G75" s="10"/>
      <c r="H75" s="10"/>
    </row>
    <row r="76" spans="1:8" x14ac:dyDescent="0.3">
      <c r="A76" s="10"/>
      <c r="B76" s="14"/>
      <c r="C76" s="14"/>
      <c r="D76" s="14"/>
      <c r="E76" s="14"/>
      <c r="F76" s="10"/>
      <c r="G76" s="13"/>
      <c r="H76" s="10"/>
    </row>
    <row r="77" spans="1:8" x14ac:dyDescent="0.3">
      <c r="A77" s="14"/>
      <c r="F77" s="10"/>
      <c r="G77" s="15"/>
      <c r="H77" s="10"/>
    </row>
    <row r="78" spans="1:8" x14ac:dyDescent="0.3">
      <c r="A78" s="14"/>
      <c r="F78" s="10"/>
      <c r="G78" s="13"/>
      <c r="H78" s="10"/>
    </row>
    <row r="79" spans="1:8" x14ac:dyDescent="0.3">
      <c r="A79" s="10"/>
      <c r="B79" s="14"/>
      <c r="C79" s="14"/>
      <c r="D79" s="14"/>
      <c r="E79" s="14"/>
      <c r="F79" s="10"/>
      <c r="G79" s="16"/>
      <c r="H79" s="10"/>
    </row>
    <row r="80" spans="1:8" x14ac:dyDescent="0.3">
      <c r="A80" s="10"/>
      <c r="B80" s="14"/>
      <c r="C80" s="14"/>
      <c r="D80" s="14"/>
      <c r="E80" s="14"/>
      <c r="F80" s="10"/>
      <c r="G80" s="16"/>
      <c r="H80" s="10"/>
    </row>
    <row r="81" spans="1:8" x14ac:dyDescent="0.3">
      <c r="A81" s="10"/>
      <c r="B81" s="14"/>
      <c r="C81" s="14"/>
      <c r="D81" s="14"/>
      <c r="E81" s="14"/>
      <c r="F81" s="10"/>
      <c r="G81" s="16"/>
      <c r="H81" s="10"/>
    </row>
    <row r="82" spans="1:8" x14ac:dyDescent="0.3">
      <c r="A82" s="10"/>
      <c r="B82" s="14"/>
      <c r="C82" s="14"/>
      <c r="D82" s="14"/>
      <c r="E82" s="14"/>
      <c r="F82" s="10"/>
      <c r="G82" s="16"/>
      <c r="H82" s="10"/>
    </row>
    <row r="83" spans="1:8" x14ac:dyDescent="0.3">
      <c r="A83" s="10"/>
      <c r="B83" s="14"/>
      <c r="C83" s="14"/>
      <c r="D83" s="14"/>
      <c r="E83" s="14"/>
      <c r="F83" s="10"/>
      <c r="G83" s="16"/>
      <c r="H83" s="10"/>
    </row>
    <row r="84" spans="1:8" x14ac:dyDescent="0.3">
      <c r="A84" s="10"/>
      <c r="B84" s="14"/>
      <c r="C84" s="14"/>
      <c r="D84" s="14"/>
      <c r="E84" s="14"/>
      <c r="F84" s="10"/>
      <c r="G84" s="16"/>
      <c r="H84" s="10"/>
    </row>
    <row r="85" spans="1:8" x14ac:dyDescent="0.3">
      <c r="A85" s="10"/>
      <c r="B85" s="14"/>
      <c r="C85" s="14"/>
      <c r="D85" s="14"/>
      <c r="E85" s="14"/>
      <c r="F85" s="10"/>
      <c r="G85" s="16"/>
      <c r="H85" s="10"/>
    </row>
    <row r="86" spans="1:8" x14ac:dyDescent="0.3">
      <c r="A86" s="10"/>
      <c r="B86" s="14"/>
      <c r="C86" s="14"/>
      <c r="D86" s="14"/>
      <c r="E86" s="14"/>
      <c r="F86" s="10"/>
      <c r="G86" s="16"/>
      <c r="H86" s="10"/>
    </row>
    <row r="87" spans="1:8" x14ac:dyDescent="0.3">
      <c r="A87" s="10"/>
      <c r="B87" s="14"/>
      <c r="C87" s="14"/>
      <c r="D87" s="14"/>
      <c r="E87" s="14"/>
      <c r="F87" s="10"/>
      <c r="G87" s="16"/>
      <c r="H87" s="10"/>
    </row>
    <row r="88" spans="1:8" x14ac:dyDescent="0.3">
      <c r="A88" s="10"/>
      <c r="B88" s="14"/>
      <c r="C88" s="14"/>
      <c r="D88" s="14"/>
      <c r="E88" s="14"/>
      <c r="F88" s="10"/>
      <c r="G88" s="16"/>
      <c r="H88" s="10"/>
    </row>
    <row r="89" spans="1:8" x14ac:dyDescent="0.3">
      <c r="A89" s="10"/>
      <c r="B89" s="14"/>
      <c r="C89" s="14"/>
      <c r="D89" s="14"/>
      <c r="E89" s="14"/>
      <c r="F89" s="10"/>
      <c r="G89" s="16"/>
      <c r="H89" s="10"/>
    </row>
    <row r="90" spans="1:8" x14ac:dyDescent="0.3">
      <c r="A90" s="10"/>
      <c r="B90" s="14"/>
      <c r="C90" s="14"/>
      <c r="D90" s="14"/>
      <c r="E90" s="14"/>
      <c r="F90" s="10"/>
      <c r="G90" s="16"/>
      <c r="H90" s="10"/>
    </row>
    <row r="91" spans="1:8" x14ac:dyDescent="0.3">
      <c r="A91" s="10"/>
      <c r="B91" s="14"/>
      <c r="C91" s="14"/>
      <c r="D91" s="14"/>
      <c r="E91" s="14"/>
      <c r="F91" s="10"/>
      <c r="G91" s="16"/>
      <c r="H91" s="10"/>
    </row>
    <row r="92" spans="1:8" x14ac:dyDescent="0.3">
      <c r="A92" s="10"/>
      <c r="B92" s="14"/>
      <c r="C92" s="14"/>
      <c r="D92" s="14"/>
      <c r="E92" s="14"/>
      <c r="F92" s="10"/>
      <c r="G92" s="16"/>
      <c r="H92" s="10"/>
    </row>
    <row r="93" spans="1:8" x14ac:dyDescent="0.3">
      <c r="A93" s="10"/>
      <c r="B93" s="14"/>
      <c r="C93" s="14"/>
      <c r="D93" s="14"/>
      <c r="E93" s="14"/>
      <c r="F93" s="10"/>
      <c r="G93" s="16"/>
      <c r="H93" s="10"/>
    </row>
    <row r="94" spans="1:8" x14ac:dyDescent="0.3">
      <c r="A94" s="10"/>
      <c r="B94" s="14"/>
      <c r="C94" s="14"/>
      <c r="D94" s="14"/>
      <c r="E94" s="14"/>
      <c r="F94" s="10"/>
      <c r="G94" s="16"/>
      <c r="H94" s="10"/>
    </row>
    <row r="95" spans="1:8" x14ac:dyDescent="0.3">
      <c r="A95" s="10"/>
      <c r="B95" s="14"/>
      <c r="C95" s="14"/>
      <c r="D95" s="14"/>
      <c r="E95" s="14"/>
      <c r="F95" s="10"/>
      <c r="G95" s="16"/>
      <c r="H95" s="10"/>
    </row>
    <row r="96" spans="1:8" x14ac:dyDescent="0.3">
      <c r="A96" s="10"/>
      <c r="B96" s="14"/>
      <c r="C96" s="14"/>
      <c r="D96" s="14"/>
      <c r="E96" s="14"/>
      <c r="F96" s="10"/>
      <c r="G96" s="16"/>
      <c r="H96" s="10"/>
    </row>
  </sheetData>
  <sheetProtection password="DA69" sheet="1" objects="1" scenarios="1"/>
  <printOptions horizontalCentered="1" verticalCentered="1"/>
  <pageMargins left="0.75" right="0.75" top="1" bottom="1" header="0.5" footer="0.5"/>
  <pageSetup scale="51" orientation="portrait" r:id="rId1"/>
  <headerFooter alignWithMargins="0">
    <oddHeader>&amp;C&amp;F</oddHeader>
    <oddFooter>&amp;C&amp;A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6"/>
  <sheetViews>
    <sheetView view="pageLayout" topLeftCell="A2" zoomScaleNormal="100" workbookViewId="0">
      <selection activeCell="B25" sqref="B25"/>
    </sheetView>
  </sheetViews>
  <sheetFormatPr defaultRowHeight="13" x14ac:dyDescent="0.3"/>
  <cols>
    <col min="1" max="1" width="10.90625" customWidth="1"/>
    <col min="2" max="5" width="12.36328125" style="2" customWidth="1"/>
    <col min="6" max="6" width="12.6328125" customWidth="1"/>
    <col min="7" max="7" width="18.08984375" customWidth="1"/>
    <col min="9" max="10" width="9.6328125" customWidth="1"/>
    <col min="12" max="12" width="12.54296875" customWidth="1"/>
  </cols>
  <sheetData>
    <row r="1" spans="1:11" ht="15.5" x14ac:dyDescent="0.35">
      <c r="C1"/>
      <c r="D1" s="83" t="s">
        <v>29</v>
      </c>
      <c r="F1" s="9"/>
    </row>
    <row r="2" spans="1:11" x14ac:dyDescent="0.3">
      <c r="B2" s="28"/>
      <c r="C2"/>
    </row>
    <row r="3" spans="1:11" x14ac:dyDescent="0.3">
      <c r="B3" s="44"/>
      <c r="C3" s="44"/>
      <c r="D3" s="43" t="s">
        <v>41</v>
      </c>
      <c r="E3" s="45"/>
      <c r="F3" s="46"/>
      <c r="I3" s="17"/>
    </row>
    <row r="4" spans="1:11" x14ac:dyDescent="0.3">
      <c r="B4" s="36"/>
      <c r="C4" s="33"/>
      <c r="D4" s="86" t="s">
        <v>31</v>
      </c>
      <c r="E4" s="34"/>
      <c r="F4" s="35"/>
      <c r="I4" s="17"/>
    </row>
    <row r="5" spans="1:11" ht="14.15" customHeight="1" x14ac:dyDescent="0.3">
      <c r="A5" s="1" t="s">
        <v>0</v>
      </c>
      <c r="B5" s="94" t="s">
        <v>44</v>
      </c>
      <c r="C5" s="21"/>
      <c r="E5" s="37" t="s">
        <v>1</v>
      </c>
      <c r="F5" s="42">
        <f ca="1">NOW()</f>
        <v>43284.534130671294</v>
      </c>
    </row>
    <row r="6" spans="1:11" ht="14.15" customHeight="1" x14ac:dyDescent="0.3">
      <c r="A6" s="27" t="s">
        <v>2</v>
      </c>
      <c r="B6" s="59" t="s">
        <v>45</v>
      </c>
      <c r="C6" s="38"/>
      <c r="D6"/>
      <c r="E6" s="37" t="s">
        <v>3</v>
      </c>
      <c r="F6" s="47">
        <v>43279</v>
      </c>
      <c r="J6" s="18"/>
    </row>
    <row r="7" spans="1:11" ht="14.15" customHeight="1" x14ac:dyDescent="0.3">
      <c r="A7" t="s">
        <v>4</v>
      </c>
      <c r="B7" s="95" t="s">
        <v>52</v>
      </c>
      <c r="C7" s="25"/>
      <c r="D7" s="88"/>
      <c r="E7" s="72" t="s">
        <v>25</v>
      </c>
      <c r="F7" s="89">
        <v>16</v>
      </c>
      <c r="I7" s="17"/>
      <c r="J7" s="17"/>
      <c r="K7" s="2"/>
    </row>
    <row r="8" spans="1:11" ht="14.15" customHeight="1" x14ac:dyDescent="0.3">
      <c r="A8" s="73" t="s">
        <v>26</v>
      </c>
      <c r="F8" s="49">
        <v>0.8</v>
      </c>
      <c r="G8" s="74" t="s">
        <v>5</v>
      </c>
      <c r="I8" s="19"/>
      <c r="J8" s="19"/>
      <c r="K8" s="20"/>
    </row>
    <row r="9" spans="1:11" ht="14.15" customHeight="1" x14ac:dyDescent="0.3">
      <c r="B9"/>
      <c r="C9"/>
      <c r="D9"/>
      <c r="E9"/>
      <c r="I9" s="19"/>
      <c r="J9" s="19"/>
      <c r="K9" s="4"/>
    </row>
    <row r="10" spans="1:11" x14ac:dyDescent="0.3">
      <c r="A10" s="39" t="s">
        <v>6</v>
      </c>
      <c r="B10" s="48"/>
      <c r="C10" s="50"/>
      <c r="D10" s="50"/>
      <c r="E10" s="50"/>
      <c r="F10" s="51"/>
      <c r="G10" s="52"/>
      <c r="I10" s="19"/>
      <c r="J10" s="19"/>
    </row>
    <row r="11" spans="1:11" s="10" customFormat="1" ht="12.75" customHeight="1" x14ac:dyDescent="0.3">
      <c r="A11" s="102" t="s">
        <v>37</v>
      </c>
      <c r="B11" s="14"/>
      <c r="C11" s="38"/>
      <c r="D11" s="14"/>
      <c r="E11" s="14"/>
      <c r="F11" s="21"/>
    </row>
    <row r="12" spans="1:11" s="10" customFormat="1" ht="15.5" x14ac:dyDescent="0.35">
      <c r="A12" s="70" t="s">
        <v>7</v>
      </c>
      <c r="B12" s="14"/>
      <c r="C12" s="38"/>
      <c r="D12" s="14"/>
      <c r="E12" s="14"/>
      <c r="F12" s="21"/>
    </row>
    <row r="13" spans="1:11" s="10" customFormat="1" ht="15.5" x14ac:dyDescent="0.35">
      <c r="A13" s="71" t="s">
        <v>40</v>
      </c>
      <c r="B13" s="14"/>
      <c r="C13" s="38"/>
      <c r="D13" s="14"/>
      <c r="E13" s="14"/>
      <c r="F13" s="21"/>
    </row>
    <row r="14" spans="1:11" s="10" customFormat="1" ht="15.5" x14ac:dyDescent="0.35">
      <c r="A14" s="71" t="s">
        <v>33</v>
      </c>
      <c r="B14" s="14"/>
      <c r="C14" s="38"/>
      <c r="D14" s="14"/>
      <c r="E14" s="14"/>
      <c r="F14" s="21"/>
    </row>
    <row r="15" spans="1:11" s="10" customFormat="1" ht="15.65" customHeight="1" x14ac:dyDescent="0.35">
      <c r="A15" s="103" t="s">
        <v>39</v>
      </c>
      <c r="B15" s="104"/>
      <c r="C15" s="105"/>
      <c r="D15" s="96"/>
      <c r="E15" s="96"/>
      <c r="F15" s="99"/>
      <c r="G15" s="96"/>
    </row>
    <row r="16" spans="1:11" s="10" customFormat="1" ht="15.65" customHeight="1" x14ac:dyDescent="0.35">
      <c r="A16" s="106"/>
      <c r="B16" s="103" t="s">
        <v>38</v>
      </c>
      <c r="C16" s="104"/>
      <c r="D16" s="98"/>
      <c r="E16" s="98"/>
      <c r="F16" s="101"/>
      <c r="G16" s="98"/>
    </row>
    <row r="17" spans="1:7" s="10" customFormat="1" ht="15.65" customHeight="1" x14ac:dyDescent="0.35">
      <c r="A17" s="97"/>
      <c r="B17" s="98"/>
      <c r="C17" s="100"/>
      <c r="D17" s="98"/>
      <c r="E17" s="98"/>
      <c r="F17" s="101"/>
      <c r="G17" s="98"/>
    </row>
    <row r="18" spans="1:7" s="10" customFormat="1" x14ac:dyDescent="0.3">
      <c r="B18" s="75" t="s">
        <v>27</v>
      </c>
      <c r="C18" s="60"/>
      <c r="D18" s="61"/>
      <c r="E18" s="62"/>
      <c r="F18" s="79" t="s">
        <v>8</v>
      </c>
      <c r="G18" s="63" t="s">
        <v>8</v>
      </c>
    </row>
    <row r="19" spans="1:7" s="10" customFormat="1" x14ac:dyDescent="0.3">
      <c r="A19" s="14" t="s">
        <v>15</v>
      </c>
      <c r="B19" s="63" t="s">
        <v>9</v>
      </c>
      <c r="C19" s="85" t="s">
        <v>30</v>
      </c>
      <c r="D19" s="63" t="s">
        <v>10</v>
      </c>
      <c r="E19" s="63" t="s">
        <v>36</v>
      </c>
      <c r="F19" s="80" t="s">
        <v>11</v>
      </c>
      <c r="G19" s="82" t="s">
        <v>12</v>
      </c>
    </row>
    <row r="20" spans="1:7" s="10" customFormat="1" x14ac:dyDescent="0.3">
      <c r="A20" s="14" t="s">
        <v>13</v>
      </c>
      <c r="B20" s="64" t="s">
        <v>22</v>
      </c>
      <c r="C20" s="84" t="s">
        <v>21</v>
      </c>
      <c r="D20" s="65" t="s">
        <v>23</v>
      </c>
      <c r="E20" s="65" t="s">
        <v>24</v>
      </c>
      <c r="F20" s="81" t="s">
        <v>14</v>
      </c>
      <c r="G20" s="64" t="s">
        <v>15</v>
      </c>
    </row>
    <row r="21" spans="1:7" x14ac:dyDescent="0.3">
      <c r="A21" s="66">
        <v>15</v>
      </c>
      <c r="B21" s="53"/>
      <c r="C21" s="53"/>
      <c r="D21" s="53"/>
      <c r="E21" s="53"/>
      <c r="F21" s="77">
        <f>B21+C21+D21+E21</f>
        <v>0</v>
      </c>
      <c r="G21" s="78">
        <f t="shared" ref="G21:G43" si="0">(F21*A21)</f>
        <v>0</v>
      </c>
    </row>
    <row r="22" spans="1:7" x14ac:dyDescent="0.3">
      <c r="A22" s="2">
        <v>20</v>
      </c>
      <c r="B22" s="53">
        <v>174.5</v>
      </c>
      <c r="C22" s="53"/>
      <c r="D22" s="53"/>
      <c r="E22" s="53"/>
      <c r="F22" s="77">
        <f>B22+C22+D22+E22</f>
        <v>174.5</v>
      </c>
      <c r="G22" s="78">
        <f t="shared" si="0"/>
        <v>3490</v>
      </c>
    </row>
    <row r="23" spans="1:7" x14ac:dyDescent="0.3">
      <c r="A23" s="2">
        <v>25</v>
      </c>
      <c r="B23" s="53">
        <v>407.1</v>
      </c>
      <c r="C23" s="53"/>
      <c r="D23" s="53"/>
      <c r="E23" s="53"/>
      <c r="F23" s="77">
        <f>B23+C23+D23+E23</f>
        <v>407.1</v>
      </c>
      <c r="G23" s="78">
        <f t="shared" si="0"/>
        <v>10177.5</v>
      </c>
    </row>
    <row r="24" spans="1:7" x14ac:dyDescent="0.3">
      <c r="A24" s="2">
        <v>30</v>
      </c>
      <c r="B24" s="53">
        <v>63</v>
      </c>
      <c r="C24" s="53"/>
      <c r="D24" s="53"/>
      <c r="E24" s="53"/>
      <c r="F24" s="77">
        <f>B24+C24+D24+E24</f>
        <v>63</v>
      </c>
      <c r="G24" s="78">
        <f t="shared" si="0"/>
        <v>1890</v>
      </c>
    </row>
    <row r="25" spans="1:7" x14ac:dyDescent="0.3">
      <c r="A25" s="2">
        <v>35</v>
      </c>
      <c r="B25" s="53"/>
      <c r="C25" s="53"/>
      <c r="D25" s="53"/>
      <c r="E25" s="53"/>
      <c r="F25" s="77">
        <f t="shared" ref="F25:F43" si="1">(B25+C25+D25+E25)*2</f>
        <v>0</v>
      </c>
      <c r="G25" s="78">
        <f t="shared" si="0"/>
        <v>0</v>
      </c>
    </row>
    <row r="26" spans="1:7" x14ac:dyDescent="0.3">
      <c r="A26" s="2">
        <v>40</v>
      </c>
      <c r="B26" s="53"/>
      <c r="C26" s="53"/>
      <c r="D26" s="53"/>
      <c r="E26" s="53"/>
      <c r="F26" s="77">
        <f t="shared" si="1"/>
        <v>0</v>
      </c>
      <c r="G26" s="78">
        <f t="shared" si="0"/>
        <v>0</v>
      </c>
    </row>
    <row r="27" spans="1:7" x14ac:dyDescent="0.3">
      <c r="A27" s="2">
        <v>45</v>
      </c>
      <c r="B27" s="53"/>
      <c r="C27" s="53"/>
      <c r="D27" s="53"/>
      <c r="E27" s="53"/>
      <c r="F27" s="77">
        <f t="shared" si="1"/>
        <v>0</v>
      </c>
      <c r="G27" s="78">
        <f t="shared" si="0"/>
        <v>0</v>
      </c>
    </row>
    <row r="28" spans="1:7" x14ac:dyDescent="0.3">
      <c r="A28" s="2">
        <v>50</v>
      </c>
      <c r="B28" s="53"/>
      <c r="C28" s="53"/>
      <c r="D28" s="53"/>
      <c r="E28" s="53"/>
      <c r="F28" s="77">
        <f t="shared" si="1"/>
        <v>0</v>
      </c>
      <c r="G28" s="78">
        <f t="shared" si="0"/>
        <v>0</v>
      </c>
    </row>
    <row r="29" spans="1:7" x14ac:dyDescent="0.3">
      <c r="A29" s="2">
        <v>55</v>
      </c>
      <c r="B29" s="53"/>
      <c r="C29" s="53"/>
      <c r="D29" s="53"/>
      <c r="E29" s="53"/>
      <c r="F29" s="77">
        <f t="shared" si="1"/>
        <v>0</v>
      </c>
      <c r="G29" s="78">
        <f t="shared" si="0"/>
        <v>0</v>
      </c>
    </row>
    <row r="30" spans="1:7" x14ac:dyDescent="0.3">
      <c r="A30" s="2">
        <v>60</v>
      </c>
      <c r="B30" s="53"/>
      <c r="C30" s="53"/>
      <c r="D30" s="53"/>
      <c r="E30" s="53"/>
      <c r="F30" s="77">
        <f t="shared" si="1"/>
        <v>0</v>
      </c>
      <c r="G30" s="78">
        <f t="shared" si="0"/>
        <v>0</v>
      </c>
    </row>
    <row r="31" spans="1:7" x14ac:dyDescent="0.3">
      <c r="A31" s="2">
        <v>65</v>
      </c>
      <c r="B31" s="53"/>
      <c r="C31" s="53"/>
      <c r="D31" s="53"/>
      <c r="E31" s="53"/>
      <c r="F31" s="77">
        <f t="shared" si="1"/>
        <v>0</v>
      </c>
      <c r="G31" s="78">
        <f t="shared" si="0"/>
        <v>0</v>
      </c>
    </row>
    <row r="32" spans="1:7" x14ac:dyDescent="0.3">
      <c r="A32" s="2">
        <v>70</v>
      </c>
      <c r="B32" s="53"/>
      <c r="C32" s="53"/>
      <c r="D32" s="53"/>
      <c r="E32" s="53"/>
      <c r="F32" s="77">
        <f t="shared" si="1"/>
        <v>0</v>
      </c>
      <c r="G32" s="78">
        <f t="shared" si="0"/>
        <v>0</v>
      </c>
    </row>
    <row r="33" spans="1:14" x14ac:dyDescent="0.3">
      <c r="A33" s="2">
        <v>75</v>
      </c>
      <c r="B33" s="53"/>
      <c r="C33" s="53"/>
      <c r="D33" s="53"/>
      <c r="E33" s="53"/>
      <c r="F33" s="77">
        <f t="shared" si="1"/>
        <v>0</v>
      </c>
      <c r="G33" s="78">
        <f t="shared" si="0"/>
        <v>0</v>
      </c>
    </row>
    <row r="34" spans="1:14" x14ac:dyDescent="0.3">
      <c r="A34" s="2">
        <v>80</v>
      </c>
      <c r="B34" s="53"/>
      <c r="C34" s="53"/>
      <c r="D34" s="53"/>
      <c r="E34" s="53"/>
      <c r="F34" s="77">
        <f t="shared" si="1"/>
        <v>0</v>
      </c>
      <c r="G34" s="78">
        <f t="shared" si="0"/>
        <v>0</v>
      </c>
    </row>
    <row r="35" spans="1:14" x14ac:dyDescent="0.3">
      <c r="A35" s="2">
        <v>85</v>
      </c>
      <c r="B35" s="53"/>
      <c r="C35" s="53"/>
      <c r="D35" s="53"/>
      <c r="E35" s="53"/>
      <c r="F35" s="77">
        <f t="shared" si="1"/>
        <v>0</v>
      </c>
      <c r="G35" s="78">
        <f t="shared" si="0"/>
        <v>0</v>
      </c>
    </row>
    <row r="36" spans="1:14" x14ac:dyDescent="0.3">
      <c r="A36" s="2">
        <v>90</v>
      </c>
      <c r="B36" s="53"/>
      <c r="C36" s="53"/>
      <c r="D36" s="53"/>
      <c r="E36" s="53"/>
      <c r="F36" s="77">
        <f t="shared" si="1"/>
        <v>0</v>
      </c>
      <c r="G36" s="78">
        <f t="shared" si="0"/>
        <v>0</v>
      </c>
    </row>
    <row r="37" spans="1:14" x14ac:dyDescent="0.3">
      <c r="A37" s="2">
        <v>95</v>
      </c>
      <c r="B37" s="53"/>
      <c r="C37" s="53"/>
      <c r="D37" s="53"/>
      <c r="E37" s="53"/>
      <c r="F37" s="77">
        <f t="shared" si="1"/>
        <v>0</v>
      </c>
      <c r="G37" s="78">
        <f t="shared" si="0"/>
        <v>0</v>
      </c>
    </row>
    <row r="38" spans="1:14" x14ac:dyDescent="0.3">
      <c r="A38" s="2">
        <v>100</v>
      </c>
      <c r="B38" s="53"/>
      <c r="C38" s="53"/>
      <c r="D38" s="53"/>
      <c r="E38" s="53"/>
      <c r="F38" s="77">
        <f t="shared" si="1"/>
        <v>0</v>
      </c>
      <c r="G38" s="78">
        <f t="shared" si="0"/>
        <v>0</v>
      </c>
    </row>
    <row r="39" spans="1:14" x14ac:dyDescent="0.3">
      <c r="A39" s="2">
        <v>105</v>
      </c>
      <c r="B39" s="53"/>
      <c r="C39" s="53"/>
      <c r="D39" s="53"/>
      <c r="E39" s="53"/>
      <c r="F39" s="77">
        <f t="shared" si="1"/>
        <v>0</v>
      </c>
      <c r="G39" s="78">
        <f t="shared" si="0"/>
        <v>0</v>
      </c>
    </row>
    <row r="40" spans="1:14" x14ac:dyDescent="0.3">
      <c r="A40" s="2">
        <v>110</v>
      </c>
      <c r="B40" s="53"/>
      <c r="C40" s="53"/>
      <c r="D40" s="53"/>
      <c r="E40" s="53"/>
      <c r="F40" s="77">
        <f t="shared" si="1"/>
        <v>0</v>
      </c>
      <c r="G40" s="78">
        <f t="shared" si="0"/>
        <v>0</v>
      </c>
    </row>
    <row r="41" spans="1:14" x14ac:dyDescent="0.3">
      <c r="A41" s="2">
        <v>115</v>
      </c>
      <c r="B41" s="53"/>
      <c r="C41" s="53"/>
      <c r="D41" s="53"/>
      <c r="E41" s="53"/>
      <c r="F41" s="77">
        <f t="shared" si="1"/>
        <v>0</v>
      </c>
      <c r="G41" s="78">
        <f t="shared" si="0"/>
        <v>0</v>
      </c>
    </row>
    <row r="42" spans="1:14" x14ac:dyDescent="0.3">
      <c r="A42" s="2">
        <v>120</v>
      </c>
      <c r="B42" s="53"/>
      <c r="C42" s="53"/>
      <c r="D42" s="53"/>
      <c r="E42" s="53"/>
      <c r="F42" s="77">
        <f t="shared" si="1"/>
        <v>0</v>
      </c>
      <c r="G42" s="78">
        <f>(F42*A42)</f>
        <v>0</v>
      </c>
    </row>
    <row r="43" spans="1:14" x14ac:dyDescent="0.3">
      <c r="A43" s="2">
        <v>125</v>
      </c>
      <c r="B43" s="53"/>
      <c r="C43" s="53"/>
      <c r="D43" s="53"/>
      <c r="E43" s="53"/>
      <c r="F43" s="77">
        <f t="shared" si="1"/>
        <v>0</v>
      </c>
      <c r="G43" s="78">
        <f t="shared" si="0"/>
        <v>0</v>
      </c>
    </row>
    <row r="44" spans="1:14" s="10" customFormat="1" x14ac:dyDescent="0.3">
      <c r="A44" s="39" t="s">
        <v>8</v>
      </c>
      <c r="B44" s="40">
        <f>SUM(B21:B43)</f>
        <v>644.6</v>
      </c>
      <c r="C44" s="40">
        <f>SUM(C21:C43)</f>
        <v>0</v>
      </c>
      <c r="D44" s="40">
        <f>SUM(D21:D43)</f>
        <v>0</v>
      </c>
      <c r="E44" s="40">
        <f>SUM(E21:E43)</f>
        <v>0</v>
      </c>
      <c r="F44" s="41"/>
      <c r="G44" s="16"/>
    </row>
    <row r="45" spans="1:14" s="10" customFormat="1" x14ac:dyDescent="0.3">
      <c r="B45" s="14"/>
      <c r="C45" s="14"/>
      <c r="D45" s="14"/>
      <c r="E45" s="14"/>
      <c r="G45" s="16"/>
      <c r="J45" s="92" t="s">
        <v>42</v>
      </c>
    </row>
    <row r="46" spans="1:14" x14ac:dyDescent="0.3">
      <c r="D46"/>
      <c r="F46" s="37" t="s">
        <v>16</v>
      </c>
      <c r="G46" s="8">
        <f>SUM(G21:G43)</f>
        <v>15557.5</v>
      </c>
      <c r="J46" s="91" t="s">
        <v>35</v>
      </c>
      <c r="M46" s="90">
        <f>(182.71+220.94)</f>
        <v>403.65</v>
      </c>
      <c r="N46" s="93" t="s">
        <v>34</v>
      </c>
    </row>
    <row r="47" spans="1:14" x14ac:dyDescent="0.3">
      <c r="D47"/>
      <c r="F47" s="37" t="s">
        <v>17</v>
      </c>
      <c r="G47" s="8">
        <f>(G46/3600)</f>
        <v>4.3215277777777779</v>
      </c>
      <c r="I47">
        <f>(G47*AVGRATE)</f>
        <v>872.19234374999996</v>
      </c>
      <c r="L47" s="72" t="s">
        <v>20</v>
      </c>
      <c r="M47" s="76">
        <f>(403.65/2)</f>
        <v>201.82499999999999</v>
      </c>
    </row>
    <row r="48" spans="1:14" x14ac:dyDescent="0.3">
      <c r="D48"/>
      <c r="F48" s="37"/>
      <c r="G48" s="8"/>
      <c r="L48" s="72"/>
      <c r="M48" s="76"/>
    </row>
    <row r="49" spans="1:13" x14ac:dyDescent="0.3">
      <c r="A49" s="87" t="s">
        <v>32</v>
      </c>
      <c r="B49" s="22"/>
      <c r="C49" s="22"/>
      <c r="D49" s="22"/>
      <c r="E49" s="22"/>
      <c r="F49" s="3"/>
      <c r="G49" s="7">
        <f>IF(I47&lt;=600,600,I47)</f>
        <v>872.19234374999996</v>
      </c>
    </row>
    <row r="50" spans="1:13" s="54" customFormat="1" ht="15.5" x14ac:dyDescent="0.35">
      <c r="A50" s="58"/>
      <c r="B50" s="55"/>
      <c r="C50" s="55"/>
      <c r="D50" s="55"/>
      <c r="E50" s="55"/>
      <c r="F50" s="57" t="s">
        <v>28</v>
      </c>
      <c r="G50" s="56">
        <f>(G49*area)</f>
        <v>697.75387499999999</v>
      </c>
      <c r="L50" s="68"/>
      <c r="M50" s="67"/>
    </row>
    <row r="51" spans="1:13" ht="24.75" hidden="1" customHeight="1" x14ac:dyDescent="0.3">
      <c r="A51" s="6" t="s">
        <v>18</v>
      </c>
      <c r="B51" s="23"/>
      <c r="C51" s="23"/>
      <c r="D51" s="23"/>
      <c r="E51" s="23"/>
      <c r="F51" s="4"/>
      <c r="G51" s="5"/>
    </row>
    <row r="52" spans="1:13" ht="24.75" customHeight="1" x14ac:dyDescent="0.3">
      <c r="A52" s="6"/>
      <c r="B52" s="23"/>
      <c r="C52" s="23"/>
      <c r="D52" s="23"/>
      <c r="E52" s="23"/>
      <c r="F52" s="4"/>
      <c r="G52" s="5"/>
    </row>
    <row r="53" spans="1:13" ht="24.9" customHeight="1" x14ac:dyDescent="0.3">
      <c r="A53" s="29" t="s">
        <v>19</v>
      </c>
      <c r="B53" s="30"/>
      <c r="C53" s="69"/>
      <c r="D53" s="30"/>
      <c r="E53" s="30"/>
      <c r="F53" s="31"/>
      <c r="G53" s="32"/>
    </row>
    <row r="55" spans="1:13" x14ac:dyDescent="0.3">
      <c r="B55"/>
      <c r="C55"/>
      <c r="D55"/>
      <c r="E55"/>
    </row>
    <row r="56" spans="1:13" x14ac:dyDescent="0.3">
      <c r="B56"/>
      <c r="C56"/>
      <c r="D56"/>
      <c r="E56"/>
    </row>
    <row r="57" spans="1:13" x14ac:dyDescent="0.3">
      <c r="B57"/>
      <c r="C57"/>
      <c r="D57"/>
      <c r="E57"/>
    </row>
    <row r="58" spans="1:13" x14ac:dyDescent="0.3">
      <c r="B58"/>
      <c r="C58"/>
      <c r="D58"/>
      <c r="E58"/>
    </row>
    <row r="59" spans="1:13" x14ac:dyDescent="0.3">
      <c r="B59"/>
      <c r="C59"/>
      <c r="D59"/>
      <c r="E59"/>
    </row>
    <row r="60" spans="1:13" x14ac:dyDescent="0.3">
      <c r="B60"/>
      <c r="C60"/>
      <c r="D60"/>
      <c r="E60"/>
    </row>
    <row r="61" spans="1:13" x14ac:dyDescent="0.3">
      <c r="B61"/>
      <c r="C61"/>
      <c r="D61"/>
      <c r="E61"/>
    </row>
    <row r="62" spans="1:13" x14ac:dyDescent="0.3">
      <c r="B62"/>
      <c r="C62"/>
      <c r="D62"/>
      <c r="E62"/>
    </row>
    <row r="69" spans="1:8" x14ac:dyDescent="0.3">
      <c r="A69" s="10"/>
      <c r="B69" s="14"/>
      <c r="C69" s="14"/>
      <c r="D69" s="14"/>
      <c r="E69" s="14"/>
      <c r="F69" s="11"/>
      <c r="G69" s="10"/>
      <c r="H69" s="10"/>
    </row>
    <row r="70" spans="1:8" x14ac:dyDescent="0.3">
      <c r="A70" s="10"/>
      <c r="B70" s="24"/>
      <c r="C70" s="24"/>
      <c r="D70" s="14"/>
      <c r="E70" s="14"/>
      <c r="F70" s="10"/>
      <c r="G70" s="10"/>
      <c r="H70" s="10"/>
    </row>
    <row r="71" spans="1:8" x14ac:dyDescent="0.3">
      <c r="A71" s="10"/>
      <c r="B71" s="24"/>
      <c r="C71" s="14"/>
      <c r="D71" s="14"/>
      <c r="E71" s="14"/>
      <c r="F71" s="10"/>
      <c r="G71" s="10"/>
      <c r="H71" s="10"/>
    </row>
    <row r="72" spans="1:8" x14ac:dyDescent="0.3">
      <c r="A72" s="12"/>
      <c r="B72" s="24"/>
      <c r="C72" s="21"/>
      <c r="D72" s="14"/>
      <c r="E72" s="26"/>
      <c r="F72" s="10"/>
      <c r="G72" s="10"/>
      <c r="H72" s="10"/>
    </row>
    <row r="73" spans="1:8" x14ac:dyDescent="0.3">
      <c r="A73" s="10"/>
      <c r="B73" s="24"/>
      <c r="C73" s="14"/>
      <c r="D73" s="14"/>
      <c r="E73" s="14"/>
      <c r="F73" s="10"/>
      <c r="G73" s="10"/>
      <c r="H73" s="10"/>
    </row>
    <row r="74" spans="1:8" x14ac:dyDescent="0.3">
      <c r="A74" s="12"/>
      <c r="B74" s="24"/>
      <c r="C74" s="14"/>
      <c r="D74" s="14"/>
      <c r="E74" s="14"/>
      <c r="F74" s="10"/>
      <c r="G74" s="10"/>
      <c r="H74" s="10"/>
    </row>
    <row r="75" spans="1:8" x14ac:dyDescent="0.3">
      <c r="A75" s="12"/>
      <c r="B75" s="24"/>
      <c r="C75" s="14"/>
      <c r="D75" s="14"/>
      <c r="E75" s="14"/>
      <c r="F75" s="10"/>
      <c r="G75" s="10"/>
      <c r="H75" s="10"/>
    </row>
    <row r="76" spans="1:8" x14ac:dyDescent="0.3">
      <c r="A76" s="10"/>
      <c r="B76" s="14"/>
      <c r="C76" s="14"/>
      <c r="D76" s="14"/>
      <c r="E76" s="14"/>
      <c r="F76" s="10"/>
      <c r="G76" s="13"/>
      <c r="H76" s="10"/>
    </row>
    <row r="77" spans="1:8" x14ac:dyDescent="0.3">
      <c r="A77" s="14"/>
      <c r="F77" s="10"/>
      <c r="G77" s="15"/>
      <c r="H77" s="10"/>
    </row>
    <row r="78" spans="1:8" x14ac:dyDescent="0.3">
      <c r="A78" s="14"/>
      <c r="F78" s="10"/>
      <c r="G78" s="13"/>
      <c r="H78" s="10"/>
    </row>
    <row r="79" spans="1:8" x14ac:dyDescent="0.3">
      <c r="A79" s="10"/>
      <c r="B79" s="14"/>
      <c r="C79" s="14"/>
      <c r="D79" s="14"/>
      <c r="E79" s="14"/>
      <c r="F79" s="10"/>
      <c r="G79" s="16"/>
      <c r="H79" s="10"/>
    </row>
    <row r="80" spans="1:8" x14ac:dyDescent="0.3">
      <c r="A80" s="10"/>
      <c r="B80" s="14"/>
      <c r="C80" s="14"/>
      <c r="D80" s="14"/>
      <c r="E80" s="14"/>
      <c r="F80" s="10"/>
      <c r="G80" s="16"/>
      <c r="H80" s="10"/>
    </row>
    <row r="81" spans="1:8" x14ac:dyDescent="0.3">
      <c r="A81" s="10"/>
      <c r="B81" s="14"/>
      <c r="C81" s="14"/>
      <c r="D81" s="14"/>
      <c r="E81" s="14"/>
      <c r="F81" s="10"/>
      <c r="G81" s="16"/>
      <c r="H81" s="10"/>
    </row>
    <row r="82" spans="1:8" x14ac:dyDescent="0.3">
      <c r="A82" s="10"/>
      <c r="B82" s="14"/>
      <c r="C82" s="14"/>
      <c r="D82" s="14"/>
      <c r="E82" s="14"/>
      <c r="F82" s="10"/>
      <c r="G82" s="16"/>
      <c r="H82" s="10"/>
    </row>
    <row r="83" spans="1:8" x14ac:dyDescent="0.3">
      <c r="A83" s="10"/>
      <c r="B83" s="14"/>
      <c r="C83" s="14"/>
      <c r="D83" s="14"/>
      <c r="E83" s="14"/>
      <c r="F83" s="10"/>
      <c r="G83" s="16"/>
      <c r="H83" s="10"/>
    </row>
    <row r="84" spans="1:8" x14ac:dyDescent="0.3">
      <c r="A84" s="10"/>
      <c r="B84" s="14"/>
      <c r="C84" s="14"/>
      <c r="D84" s="14"/>
      <c r="E84" s="14"/>
      <c r="F84" s="10"/>
      <c r="G84" s="16"/>
      <c r="H84" s="10"/>
    </row>
    <row r="85" spans="1:8" x14ac:dyDescent="0.3">
      <c r="A85" s="10"/>
      <c r="B85" s="14"/>
      <c r="C85" s="14"/>
      <c r="D85" s="14"/>
      <c r="E85" s="14"/>
      <c r="F85" s="10"/>
      <c r="G85" s="16"/>
      <c r="H85" s="10"/>
    </row>
    <row r="86" spans="1:8" x14ac:dyDescent="0.3">
      <c r="A86" s="10"/>
      <c r="B86" s="14"/>
      <c r="C86" s="14"/>
      <c r="D86" s="14"/>
      <c r="E86" s="14"/>
      <c r="F86" s="10"/>
      <c r="G86" s="16"/>
      <c r="H86" s="10"/>
    </row>
    <row r="87" spans="1:8" x14ac:dyDescent="0.3">
      <c r="A87" s="10"/>
      <c r="B87" s="14"/>
      <c r="C87" s="14"/>
      <c r="D87" s="14"/>
      <c r="E87" s="14"/>
      <c r="F87" s="10"/>
      <c r="G87" s="16"/>
      <c r="H87" s="10"/>
    </row>
    <row r="88" spans="1:8" x14ac:dyDescent="0.3">
      <c r="A88" s="10"/>
      <c r="B88" s="14"/>
      <c r="C88" s="14"/>
      <c r="D88" s="14"/>
      <c r="E88" s="14"/>
      <c r="F88" s="10"/>
      <c r="G88" s="16"/>
      <c r="H88" s="10"/>
    </row>
    <row r="89" spans="1:8" x14ac:dyDescent="0.3">
      <c r="A89" s="10"/>
      <c r="B89" s="14"/>
      <c r="C89" s="14"/>
      <c r="D89" s="14"/>
      <c r="E89" s="14"/>
      <c r="F89" s="10"/>
      <c r="G89" s="16"/>
      <c r="H89" s="10"/>
    </row>
    <row r="90" spans="1:8" x14ac:dyDescent="0.3">
      <c r="A90" s="10"/>
      <c r="B90" s="14"/>
      <c r="C90" s="14"/>
      <c r="D90" s="14"/>
      <c r="E90" s="14"/>
      <c r="F90" s="10"/>
      <c r="G90" s="16"/>
      <c r="H90" s="10"/>
    </row>
    <row r="91" spans="1:8" x14ac:dyDescent="0.3">
      <c r="A91" s="10"/>
      <c r="B91" s="14"/>
      <c r="C91" s="14"/>
      <c r="D91" s="14"/>
      <c r="E91" s="14"/>
      <c r="F91" s="10"/>
      <c r="G91" s="16"/>
      <c r="H91" s="10"/>
    </row>
    <row r="92" spans="1:8" x14ac:dyDescent="0.3">
      <c r="A92" s="10"/>
      <c r="B92" s="14"/>
      <c r="C92" s="14"/>
      <c r="D92" s="14"/>
      <c r="E92" s="14"/>
      <c r="F92" s="10"/>
      <c r="G92" s="16"/>
      <c r="H92" s="10"/>
    </row>
    <row r="93" spans="1:8" x14ac:dyDescent="0.3">
      <c r="A93" s="10"/>
      <c r="B93" s="14"/>
      <c r="C93" s="14"/>
      <c r="D93" s="14"/>
      <c r="E93" s="14"/>
      <c r="F93" s="10"/>
      <c r="G93" s="16"/>
      <c r="H93" s="10"/>
    </row>
    <row r="94" spans="1:8" x14ac:dyDescent="0.3">
      <c r="A94" s="10"/>
      <c r="B94" s="14"/>
      <c r="C94" s="14"/>
      <c r="D94" s="14"/>
      <c r="E94" s="14"/>
      <c r="F94" s="10"/>
      <c r="G94" s="16"/>
      <c r="H94" s="10"/>
    </row>
    <row r="95" spans="1:8" x14ac:dyDescent="0.3">
      <c r="A95" s="10"/>
      <c r="B95" s="14"/>
      <c r="C95" s="14"/>
      <c r="D95" s="14"/>
      <c r="E95" s="14"/>
      <c r="F95" s="10"/>
      <c r="G95" s="16"/>
      <c r="H95" s="10"/>
    </row>
    <row r="96" spans="1:8" x14ac:dyDescent="0.3">
      <c r="A96" s="10"/>
      <c r="B96" s="14"/>
      <c r="C96" s="14"/>
      <c r="D96" s="14"/>
      <c r="E96" s="14"/>
      <c r="F96" s="10"/>
      <c r="G96" s="16"/>
      <c r="H96" s="10"/>
    </row>
  </sheetData>
  <sheetProtection password="DA69" sheet="1" objects="1" scenarios="1"/>
  <printOptions horizontalCentered="1" verticalCentered="1"/>
  <pageMargins left="0.75" right="0.75" top="1" bottom="1" header="0.5" footer="0.5"/>
  <pageSetup scale="51" orientation="portrait" r:id="rId1"/>
  <headerFooter alignWithMargins="0">
    <oddHeader>&amp;C&amp;F</oddHeader>
    <oddFooter>&amp;C&amp;A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6"/>
  <sheetViews>
    <sheetView view="pageLayout" topLeftCell="A2" zoomScaleNormal="100" workbookViewId="0">
      <selection activeCell="E23" sqref="E23"/>
    </sheetView>
  </sheetViews>
  <sheetFormatPr defaultRowHeight="13" x14ac:dyDescent="0.3"/>
  <cols>
    <col min="1" max="1" width="10.90625" customWidth="1"/>
    <col min="2" max="5" width="12.36328125" style="2" customWidth="1"/>
    <col min="6" max="6" width="12.6328125" customWidth="1"/>
    <col min="7" max="7" width="18.08984375" customWidth="1"/>
    <col min="9" max="10" width="9.6328125" customWidth="1"/>
    <col min="12" max="12" width="12.54296875" customWidth="1"/>
  </cols>
  <sheetData>
    <row r="1" spans="1:11" ht="15.5" x14ac:dyDescent="0.35">
      <c r="C1"/>
      <c r="D1" s="83" t="s">
        <v>29</v>
      </c>
      <c r="F1" s="9"/>
    </row>
    <row r="2" spans="1:11" x14ac:dyDescent="0.3">
      <c r="B2" s="28"/>
      <c r="C2"/>
    </row>
    <row r="3" spans="1:11" x14ac:dyDescent="0.3">
      <c r="B3" s="44"/>
      <c r="C3" s="44"/>
      <c r="D3" s="43" t="s">
        <v>41</v>
      </c>
      <c r="E3" s="45"/>
      <c r="F3" s="46"/>
      <c r="I3" s="17"/>
    </row>
    <row r="4" spans="1:11" x14ac:dyDescent="0.3">
      <c r="B4" s="36"/>
      <c r="C4" s="33"/>
      <c r="D4" s="86" t="s">
        <v>31</v>
      </c>
      <c r="E4" s="34"/>
      <c r="F4" s="35"/>
      <c r="I4" s="17"/>
    </row>
    <row r="5" spans="1:11" ht="14.15" customHeight="1" x14ac:dyDescent="0.3">
      <c r="A5" s="1" t="s">
        <v>0</v>
      </c>
      <c r="B5" s="94" t="s">
        <v>44</v>
      </c>
      <c r="C5" s="21"/>
      <c r="E5" s="37" t="s">
        <v>1</v>
      </c>
      <c r="F5" s="42">
        <f ca="1">NOW()</f>
        <v>43284.534130671294</v>
      </c>
    </row>
    <row r="6" spans="1:11" ht="14.15" customHeight="1" x14ac:dyDescent="0.3">
      <c r="A6" s="27" t="s">
        <v>2</v>
      </c>
      <c r="B6" s="59" t="s">
        <v>45</v>
      </c>
      <c r="C6" s="38"/>
      <c r="D6"/>
      <c r="E6" s="37" t="s">
        <v>3</v>
      </c>
      <c r="F6" s="47">
        <v>43279</v>
      </c>
      <c r="J6" s="18"/>
    </row>
    <row r="7" spans="1:11" ht="14.15" customHeight="1" x14ac:dyDescent="0.3">
      <c r="A7" t="s">
        <v>4</v>
      </c>
      <c r="B7" s="95" t="s">
        <v>52</v>
      </c>
      <c r="C7" s="25"/>
      <c r="D7" s="88"/>
      <c r="E7" s="72" t="s">
        <v>25</v>
      </c>
      <c r="F7" s="89">
        <v>17</v>
      </c>
      <c r="I7" s="17"/>
      <c r="J7" s="17"/>
      <c r="K7" s="2"/>
    </row>
    <row r="8" spans="1:11" ht="14.15" customHeight="1" x14ac:dyDescent="0.3">
      <c r="A8" s="73" t="s">
        <v>26</v>
      </c>
      <c r="F8" s="49">
        <v>1.7</v>
      </c>
      <c r="G8" s="74" t="s">
        <v>5</v>
      </c>
      <c r="I8" s="19"/>
      <c r="J8" s="19"/>
      <c r="K8" s="20"/>
    </row>
    <row r="9" spans="1:11" ht="14.15" customHeight="1" x14ac:dyDescent="0.3">
      <c r="B9"/>
      <c r="C9"/>
      <c r="D9"/>
      <c r="E9"/>
      <c r="I9" s="19"/>
      <c r="J9" s="19"/>
      <c r="K9" s="4"/>
    </row>
    <row r="10" spans="1:11" x14ac:dyDescent="0.3">
      <c r="A10" s="39" t="s">
        <v>6</v>
      </c>
      <c r="B10" s="48"/>
      <c r="C10" s="50"/>
      <c r="D10" s="50"/>
      <c r="E10" s="50"/>
      <c r="F10" s="51"/>
      <c r="G10" s="52"/>
      <c r="I10" s="19"/>
      <c r="J10" s="19"/>
    </row>
    <row r="11" spans="1:11" s="10" customFormat="1" ht="12.75" customHeight="1" x14ac:dyDescent="0.3">
      <c r="A11" s="102" t="s">
        <v>37</v>
      </c>
      <c r="B11" s="14"/>
      <c r="C11" s="38"/>
      <c r="D11" s="14"/>
      <c r="E11" s="14"/>
      <c r="F11" s="21"/>
    </row>
    <row r="12" spans="1:11" s="10" customFormat="1" ht="15.5" x14ac:dyDescent="0.35">
      <c r="A12" s="70" t="s">
        <v>7</v>
      </c>
      <c r="B12" s="14"/>
      <c r="C12" s="38"/>
      <c r="D12" s="14"/>
      <c r="E12" s="14"/>
      <c r="F12" s="21"/>
    </row>
    <row r="13" spans="1:11" s="10" customFormat="1" ht="15.5" x14ac:dyDescent="0.35">
      <c r="A13" s="71" t="s">
        <v>40</v>
      </c>
      <c r="B13" s="14"/>
      <c r="C13" s="38"/>
      <c r="D13" s="14"/>
      <c r="E13" s="14"/>
      <c r="F13" s="21"/>
    </row>
    <row r="14" spans="1:11" s="10" customFormat="1" ht="15.5" x14ac:dyDescent="0.35">
      <c r="A14" s="71" t="s">
        <v>33</v>
      </c>
      <c r="B14" s="14"/>
      <c r="C14" s="38"/>
      <c r="D14" s="14"/>
      <c r="E14" s="14"/>
      <c r="F14" s="21"/>
    </row>
    <row r="15" spans="1:11" s="10" customFormat="1" ht="15.65" customHeight="1" x14ac:dyDescent="0.35">
      <c r="A15" s="103" t="s">
        <v>39</v>
      </c>
      <c r="B15" s="104"/>
      <c r="C15" s="105"/>
      <c r="D15" s="96"/>
      <c r="E15" s="96"/>
      <c r="F15" s="99"/>
      <c r="G15" s="96"/>
    </row>
    <row r="16" spans="1:11" s="10" customFormat="1" ht="15.65" customHeight="1" x14ac:dyDescent="0.35">
      <c r="A16" s="106"/>
      <c r="B16" s="103" t="s">
        <v>38</v>
      </c>
      <c r="C16" s="104"/>
      <c r="D16" s="98"/>
      <c r="E16" s="98"/>
      <c r="F16" s="101"/>
      <c r="G16" s="98"/>
    </row>
    <row r="17" spans="1:7" s="10" customFormat="1" ht="15.65" customHeight="1" x14ac:dyDescent="0.35">
      <c r="A17" s="97"/>
      <c r="B17" s="98"/>
      <c r="C17" s="100"/>
      <c r="D17" s="98"/>
      <c r="E17" s="98"/>
      <c r="F17" s="101"/>
      <c r="G17" s="98"/>
    </row>
    <row r="18" spans="1:7" s="10" customFormat="1" x14ac:dyDescent="0.3">
      <c r="B18" s="75" t="s">
        <v>27</v>
      </c>
      <c r="C18" s="60"/>
      <c r="D18" s="61"/>
      <c r="E18" s="62"/>
      <c r="F18" s="79" t="s">
        <v>8</v>
      </c>
      <c r="G18" s="63" t="s">
        <v>8</v>
      </c>
    </row>
    <row r="19" spans="1:7" s="10" customFormat="1" x14ac:dyDescent="0.3">
      <c r="A19" s="14" t="s">
        <v>15</v>
      </c>
      <c r="B19" s="63" t="s">
        <v>9</v>
      </c>
      <c r="C19" s="85" t="s">
        <v>30</v>
      </c>
      <c r="D19" s="63" t="s">
        <v>10</v>
      </c>
      <c r="E19" s="63" t="s">
        <v>36</v>
      </c>
      <c r="F19" s="80" t="s">
        <v>11</v>
      </c>
      <c r="G19" s="82" t="s">
        <v>12</v>
      </c>
    </row>
    <row r="20" spans="1:7" s="10" customFormat="1" x14ac:dyDescent="0.3">
      <c r="A20" s="14" t="s">
        <v>13</v>
      </c>
      <c r="B20" s="64" t="s">
        <v>22</v>
      </c>
      <c r="C20" s="84" t="s">
        <v>21</v>
      </c>
      <c r="D20" s="65" t="s">
        <v>23</v>
      </c>
      <c r="E20" s="65" t="s">
        <v>24</v>
      </c>
      <c r="F20" s="81" t="s">
        <v>14</v>
      </c>
      <c r="G20" s="64" t="s">
        <v>15</v>
      </c>
    </row>
    <row r="21" spans="1:7" x14ac:dyDescent="0.3">
      <c r="A21" s="66">
        <v>15</v>
      </c>
      <c r="B21" s="53"/>
      <c r="C21" s="53"/>
      <c r="D21" s="53"/>
      <c r="E21" s="53"/>
      <c r="F21" s="77">
        <f>B21+C21+D21+E21</f>
        <v>0</v>
      </c>
      <c r="G21" s="78">
        <f t="shared" ref="G21:G43" si="0">(F21*A21)</f>
        <v>0</v>
      </c>
    </row>
    <row r="22" spans="1:7" x14ac:dyDescent="0.3">
      <c r="A22" s="2">
        <v>20</v>
      </c>
      <c r="B22" s="53">
        <v>84.6</v>
      </c>
      <c r="C22" s="53"/>
      <c r="D22" s="53"/>
      <c r="E22" s="53">
        <v>186</v>
      </c>
      <c r="F22" s="77">
        <f>B22+C22+D22+E22</f>
        <v>270.60000000000002</v>
      </c>
      <c r="G22" s="78">
        <f t="shared" si="0"/>
        <v>5412</v>
      </c>
    </row>
    <row r="23" spans="1:7" x14ac:dyDescent="0.3">
      <c r="A23" s="2">
        <v>25</v>
      </c>
      <c r="B23" s="53">
        <v>270</v>
      </c>
      <c r="C23" s="53"/>
      <c r="D23" s="53">
        <v>59.7</v>
      </c>
      <c r="E23" s="53"/>
      <c r="F23" s="77">
        <f>B23+C23+D23+E23</f>
        <v>329.7</v>
      </c>
      <c r="G23" s="78">
        <f t="shared" si="0"/>
        <v>8242.5</v>
      </c>
    </row>
    <row r="24" spans="1:7" x14ac:dyDescent="0.3">
      <c r="A24" s="2">
        <v>30</v>
      </c>
      <c r="B24" s="53"/>
      <c r="C24" s="53"/>
      <c r="D24" s="53">
        <v>65.8</v>
      </c>
      <c r="E24" s="53"/>
      <c r="F24" s="77">
        <f>B24+C24+D24+E24</f>
        <v>65.8</v>
      </c>
      <c r="G24" s="78">
        <f t="shared" si="0"/>
        <v>1974</v>
      </c>
    </row>
    <row r="25" spans="1:7" x14ac:dyDescent="0.3">
      <c r="A25" s="2">
        <v>35</v>
      </c>
      <c r="B25" s="53">
        <v>199.1</v>
      </c>
      <c r="C25" s="53"/>
      <c r="D25" s="53"/>
      <c r="E25" s="53"/>
      <c r="F25" s="77">
        <f t="shared" ref="F25:F43" si="1">(B25+C25+D25+E25)*2</f>
        <v>398.2</v>
      </c>
      <c r="G25" s="78">
        <f t="shared" si="0"/>
        <v>13937</v>
      </c>
    </row>
    <row r="26" spans="1:7" x14ac:dyDescent="0.3">
      <c r="A26" s="2">
        <v>40</v>
      </c>
      <c r="B26" s="53"/>
      <c r="C26" s="53"/>
      <c r="D26" s="53"/>
      <c r="E26" s="53"/>
      <c r="F26" s="77">
        <f t="shared" si="1"/>
        <v>0</v>
      </c>
      <c r="G26" s="78">
        <f t="shared" si="0"/>
        <v>0</v>
      </c>
    </row>
    <row r="27" spans="1:7" x14ac:dyDescent="0.3">
      <c r="A27" s="2">
        <v>45</v>
      </c>
      <c r="B27" s="53"/>
      <c r="C27" s="53"/>
      <c r="D27" s="53">
        <v>7.9</v>
      </c>
      <c r="E27" s="53"/>
      <c r="F27" s="77">
        <f t="shared" si="1"/>
        <v>15.8</v>
      </c>
      <c r="G27" s="78">
        <f t="shared" si="0"/>
        <v>711</v>
      </c>
    </row>
    <row r="28" spans="1:7" x14ac:dyDescent="0.3">
      <c r="A28" s="2">
        <v>50</v>
      </c>
      <c r="B28" s="53"/>
      <c r="C28" s="53"/>
      <c r="D28" s="53">
        <v>13.5</v>
      </c>
      <c r="E28" s="53"/>
      <c r="F28" s="77">
        <f t="shared" si="1"/>
        <v>27</v>
      </c>
      <c r="G28" s="78">
        <f t="shared" si="0"/>
        <v>1350</v>
      </c>
    </row>
    <row r="29" spans="1:7" x14ac:dyDescent="0.3">
      <c r="A29" s="2">
        <v>55</v>
      </c>
      <c r="B29" s="53"/>
      <c r="C29" s="53"/>
      <c r="D29" s="53"/>
      <c r="E29" s="53"/>
      <c r="F29" s="77">
        <f t="shared" si="1"/>
        <v>0</v>
      </c>
      <c r="G29" s="78">
        <f t="shared" si="0"/>
        <v>0</v>
      </c>
    </row>
    <row r="30" spans="1:7" x14ac:dyDescent="0.3">
      <c r="A30" s="2">
        <v>60</v>
      </c>
      <c r="B30" s="53"/>
      <c r="C30" s="53"/>
      <c r="D30" s="53"/>
      <c r="E30" s="53"/>
      <c r="F30" s="77">
        <f t="shared" si="1"/>
        <v>0</v>
      </c>
      <c r="G30" s="78">
        <f t="shared" si="0"/>
        <v>0</v>
      </c>
    </row>
    <row r="31" spans="1:7" x14ac:dyDescent="0.3">
      <c r="A31" s="2">
        <v>65</v>
      </c>
      <c r="B31" s="53">
        <v>19.7</v>
      </c>
      <c r="C31" s="53"/>
      <c r="D31" s="53"/>
      <c r="E31" s="53"/>
      <c r="F31" s="77">
        <f t="shared" si="1"/>
        <v>39.4</v>
      </c>
      <c r="G31" s="78">
        <f t="shared" si="0"/>
        <v>2561</v>
      </c>
    </row>
    <row r="32" spans="1:7" x14ac:dyDescent="0.3">
      <c r="A32" s="2">
        <v>70</v>
      </c>
      <c r="B32" s="53"/>
      <c r="C32" s="53"/>
      <c r="D32" s="53"/>
      <c r="E32" s="53"/>
      <c r="F32" s="77">
        <f t="shared" si="1"/>
        <v>0</v>
      </c>
      <c r="G32" s="78">
        <f t="shared" si="0"/>
        <v>0</v>
      </c>
    </row>
    <row r="33" spans="1:14" x14ac:dyDescent="0.3">
      <c r="A33" s="2">
        <v>75</v>
      </c>
      <c r="B33" s="53"/>
      <c r="C33" s="53"/>
      <c r="D33" s="53"/>
      <c r="E33" s="53"/>
      <c r="F33" s="77">
        <f t="shared" si="1"/>
        <v>0</v>
      </c>
      <c r="G33" s="78">
        <f t="shared" si="0"/>
        <v>0</v>
      </c>
    </row>
    <row r="34" spans="1:14" x14ac:dyDescent="0.3">
      <c r="A34" s="2">
        <v>80</v>
      </c>
      <c r="B34" s="53"/>
      <c r="C34" s="53"/>
      <c r="D34" s="53"/>
      <c r="E34" s="53"/>
      <c r="F34" s="77">
        <f t="shared" si="1"/>
        <v>0</v>
      </c>
      <c r="G34" s="78">
        <f t="shared" si="0"/>
        <v>0</v>
      </c>
    </row>
    <row r="35" spans="1:14" x14ac:dyDescent="0.3">
      <c r="A35" s="2">
        <v>85</v>
      </c>
      <c r="B35" s="53"/>
      <c r="C35" s="53"/>
      <c r="D35" s="53"/>
      <c r="E35" s="53"/>
      <c r="F35" s="77">
        <f t="shared" si="1"/>
        <v>0</v>
      </c>
      <c r="G35" s="78">
        <f t="shared" si="0"/>
        <v>0</v>
      </c>
    </row>
    <row r="36" spans="1:14" x14ac:dyDescent="0.3">
      <c r="A36" s="2">
        <v>90</v>
      </c>
      <c r="B36" s="53"/>
      <c r="C36" s="53"/>
      <c r="D36" s="53"/>
      <c r="E36" s="53"/>
      <c r="F36" s="77">
        <f t="shared" si="1"/>
        <v>0</v>
      </c>
      <c r="G36" s="78">
        <f t="shared" si="0"/>
        <v>0</v>
      </c>
    </row>
    <row r="37" spans="1:14" x14ac:dyDescent="0.3">
      <c r="A37" s="2">
        <v>95</v>
      </c>
      <c r="B37" s="53"/>
      <c r="C37" s="53"/>
      <c r="D37" s="53"/>
      <c r="E37" s="53"/>
      <c r="F37" s="77">
        <f t="shared" si="1"/>
        <v>0</v>
      </c>
      <c r="G37" s="78">
        <f t="shared" si="0"/>
        <v>0</v>
      </c>
    </row>
    <row r="38" spans="1:14" x14ac:dyDescent="0.3">
      <c r="A38" s="2">
        <v>100</v>
      </c>
      <c r="B38" s="53"/>
      <c r="C38" s="53"/>
      <c r="D38" s="53"/>
      <c r="E38" s="53"/>
      <c r="F38" s="77">
        <f t="shared" si="1"/>
        <v>0</v>
      </c>
      <c r="G38" s="78">
        <f t="shared" si="0"/>
        <v>0</v>
      </c>
    </row>
    <row r="39" spans="1:14" x14ac:dyDescent="0.3">
      <c r="A39" s="2">
        <v>105</v>
      </c>
      <c r="B39" s="53"/>
      <c r="C39" s="53"/>
      <c r="D39" s="53"/>
      <c r="E39" s="53"/>
      <c r="F39" s="77">
        <f t="shared" si="1"/>
        <v>0</v>
      </c>
      <c r="G39" s="78">
        <f t="shared" si="0"/>
        <v>0</v>
      </c>
    </row>
    <row r="40" spans="1:14" x14ac:dyDescent="0.3">
      <c r="A40" s="2">
        <v>110</v>
      </c>
      <c r="B40" s="53"/>
      <c r="C40" s="53"/>
      <c r="D40" s="53"/>
      <c r="E40" s="53"/>
      <c r="F40" s="77">
        <f t="shared" si="1"/>
        <v>0</v>
      </c>
      <c r="G40" s="78">
        <f t="shared" si="0"/>
        <v>0</v>
      </c>
    </row>
    <row r="41" spans="1:14" x14ac:dyDescent="0.3">
      <c r="A41" s="2">
        <v>115</v>
      </c>
      <c r="B41" s="53"/>
      <c r="C41" s="53"/>
      <c r="D41" s="53"/>
      <c r="E41" s="53"/>
      <c r="F41" s="77">
        <f t="shared" si="1"/>
        <v>0</v>
      </c>
      <c r="G41" s="78">
        <f t="shared" si="0"/>
        <v>0</v>
      </c>
    </row>
    <row r="42" spans="1:14" x14ac:dyDescent="0.3">
      <c r="A42" s="2">
        <v>120</v>
      </c>
      <c r="B42" s="53"/>
      <c r="C42" s="53"/>
      <c r="D42" s="53"/>
      <c r="E42" s="53"/>
      <c r="F42" s="77">
        <f t="shared" si="1"/>
        <v>0</v>
      </c>
      <c r="G42" s="78">
        <f>(F42*A42)</f>
        <v>0</v>
      </c>
    </row>
    <row r="43" spans="1:14" x14ac:dyDescent="0.3">
      <c r="A43" s="2">
        <v>125</v>
      </c>
      <c r="B43" s="53"/>
      <c r="C43" s="53"/>
      <c r="D43" s="53"/>
      <c r="E43" s="53"/>
      <c r="F43" s="77">
        <f t="shared" si="1"/>
        <v>0</v>
      </c>
      <c r="G43" s="78">
        <f t="shared" si="0"/>
        <v>0</v>
      </c>
    </row>
    <row r="44" spans="1:14" s="10" customFormat="1" x14ac:dyDescent="0.3">
      <c r="A44" s="39" t="s">
        <v>8</v>
      </c>
      <c r="B44" s="40">
        <f>SUM(B21:B43)</f>
        <v>573.40000000000009</v>
      </c>
      <c r="C44" s="40">
        <f>SUM(C21:C43)</f>
        <v>0</v>
      </c>
      <c r="D44" s="40">
        <f>SUM(D21:D43)</f>
        <v>146.9</v>
      </c>
      <c r="E44" s="40">
        <f>SUM(E21:E43)</f>
        <v>186</v>
      </c>
      <c r="F44" s="41"/>
      <c r="G44" s="16"/>
    </row>
    <row r="45" spans="1:14" s="10" customFormat="1" x14ac:dyDescent="0.3">
      <c r="B45" s="14"/>
      <c r="C45" s="14"/>
      <c r="D45" s="14"/>
      <c r="E45" s="14"/>
      <c r="G45" s="16"/>
      <c r="J45" s="92" t="s">
        <v>42</v>
      </c>
    </row>
    <row r="46" spans="1:14" x14ac:dyDescent="0.3">
      <c r="D46"/>
      <c r="F46" s="37" t="s">
        <v>16</v>
      </c>
      <c r="G46" s="8">
        <f>SUM(G21:G43)</f>
        <v>34187.5</v>
      </c>
      <c r="J46" s="91" t="s">
        <v>35</v>
      </c>
      <c r="M46" s="90">
        <f>(182.71+220.94)</f>
        <v>403.65</v>
      </c>
      <c r="N46" s="93" t="s">
        <v>34</v>
      </c>
    </row>
    <row r="47" spans="1:14" x14ac:dyDescent="0.3">
      <c r="D47"/>
      <c r="F47" s="37" t="s">
        <v>17</v>
      </c>
      <c r="G47" s="8">
        <f>(G46/3600)</f>
        <v>9.4965277777777786</v>
      </c>
      <c r="I47">
        <f>(G47*AVGRATE)</f>
        <v>1916.63671875</v>
      </c>
      <c r="L47" s="72" t="s">
        <v>20</v>
      </c>
      <c r="M47" s="76">
        <f>(403.65/2)</f>
        <v>201.82499999999999</v>
      </c>
    </row>
    <row r="48" spans="1:14" x14ac:dyDescent="0.3">
      <c r="D48"/>
      <c r="F48" s="37"/>
      <c r="G48" s="8"/>
      <c r="L48" s="72"/>
      <c r="M48" s="76"/>
    </row>
    <row r="49" spans="1:13" x14ac:dyDescent="0.3">
      <c r="A49" s="87" t="s">
        <v>32</v>
      </c>
      <c r="B49" s="22"/>
      <c r="C49" s="22"/>
      <c r="D49" s="22"/>
      <c r="E49" s="22"/>
      <c r="F49" s="3"/>
      <c r="G49" s="7">
        <f>IF(I47&lt;=600,600,I47)</f>
        <v>1916.63671875</v>
      </c>
    </row>
    <row r="50" spans="1:13" s="54" customFormat="1" ht="15.5" x14ac:dyDescent="0.35">
      <c r="A50" s="58"/>
      <c r="B50" s="55"/>
      <c r="C50" s="55"/>
      <c r="D50" s="55"/>
      <c r="E50" s="55"/>
      <c r="F50" s="57" t="s">
        <v>28</v>
      </c>
      <c r="G50" s="56">
        <f>(G49*area)</f>
        <v>3258.2824218749997</v>
      </c>
      <c r="L50" s="68"/>
      <c r="M50" s="67"/>
    </row>
    <row r="51" spans="1:13" ht="24.75" hidden="1" customHeight="1" x14ac:dyDescent="0.3">
      <c r="A51" s="6" t="s">
        <v>18</v>
      </c>
      <c r="B51" s="23"/>
      <c r="C51" s="23"/>
      <c r="D51" s="23"/>
      <c r="E51" s="23"/>
      <c r="F51" s="4"/>
      <c r="G51" s="5"/>
    </row>
    <row r="52" spans="1:13" ht="24.75" customHeight="1" x14ac:dyDescent="0.3">
      <c r="A52" s="6"/>
      <c r="B52" s="23"/>
      <c r="C52" s="23"/>
      <c r="D52" s="23"/>
      <c r="E52" s="23"/>
      <c r="F52" s="4"/>
      <c r="G52" s="5"/>
    </row>
    <row r="53" spans="1:13" ht="24.9" customHeight="1" x14ac:dyDescent="0.3">
      <c r="A53" s="29" t="s">
        <v>19</v>
      </c>
      <c r="B53" s="30"/>
      <c r="C53" s="69"/>
      <c r="D53" s="30"/>
      <c r="E53" s="30"/>
      <c r="F53" s="31"/>
      <c r="G53" s="32"/>
    </row>
    <row r="55" spans="1:13" x14ac:dyDescent="0.3">
      <c r="B55"/>
      <c r="C55"/>
      <c r="D55"/>
      <c r="E55"/>
    </row>
    <row r="56" spans="1:13" x14ac:dyDescent="0.3">
      <c r="B56"/>
      <c r="C56"/>
      <c r="D56"/>
      <c r="E56"/>
    </row>
    <row r="57" spans="1:13" x14ac:dyDescent="0.3">
      <c r="B57"/>
      <c r="C57"/>
      <c r="D57"/>
      <c r="E57"/>
    </row>
    <row r="58" spans="1:13" x14ac:dyDescent="0.3">
      <c r="B58"/>
      <c r="C58"/>
      <c r="D58"/>
      <c r="E58"/>
    </row>
    <row r="59" spans="1:13" x14ac:dyDescent="0.3">
      <c r="B59"/>
      <c r="C59"/>
      <c r="D59"/>
      <c r="E59"/>
    </row>
    <row r="60" spans="1:13" x14ac:dyDescent="0.3">
      <c r="B60"/>
      <c r="C60"/>
      <c r="D60"/>
      <c r="E60"/>
    </row>
    <row r="61" spans="1:13" x14ac:dyDescent="0.3">
      <c r="B61"/>
      <c r="C61"/>
      <c r="D61"/>
      <c r="E61"/>
    </row>
    <row r="62" spans="1:13" x14ac:dyDescent="0.3">
      <c r="B62"/>
      <c r="C62"/>
      <c r="D62"/>
      <c r="E62"/>
    </row>
    <row r="69" spans="1:8" x14ac:dyDescent="0.3">
      <c r="A69" s="10"/>
      <c r="B69" s="14"/>
      <c r="C69" s="14"/>
      <c r="D69" s="14"/>
      <c r="E69" s="14"/>
      <c r="F69" s="11"/>
      <c r="G69" s="10"/>
      <c r="H69" s="10"/>
    </row>
    <row r="70" spans="1:8" x14ac:dyDescent="0.3">
      <c r="A70" s="10"/>
      <c r="B70" s="24"/>
      <c r="C70" s="24"/>
      <c r="D70" s="14"/>
      <c r="E70" s="14"/>
      <c r="F70" s="10"/>
      <c r="G70" s="10"/>
      <c r="H70" s="10"/>
    </row>
    <row r="71" spans="1:8" x14ac:dyDescent="0.3">
      <c r="A71" s="10"/>
      <c r="B71" s="24"/>
      <c r="C71" s="14"/>
      <c r="D71" s="14"/>
      <c r="E71" s="14"/>
      <c r="F71" s="10"/>
      <c r="G71" s="10"/>
      <c r="H71" s="10"/>
    </row>
    <row r="72" spans="1:8" x14ac:dyDescent="0.3">
      <c r="A72" s="12"/>
      <c r="B72" s="24"/>
      <c r="C72" s="21"/>
      <c r="D72" s="14"/>
      <c r="E72" s="26"/>
      <c r="F72" s="10"/>
      <c r="G72" s="10"/>
      <c r="H72" s="10"/>
    </row>
    <row r="73" spans="1:8" x14ac:dyDescent="0.3">
      <c r="A73" s="10"/>
      <c r="B73" s="24"/>
      <c r="C73" s="14"/>
      <c r="D73" s="14"/>
      <c r="E73" s="14"/>
      <c r="F73" s="10"/>
      <c r="G73" s="10"/>
      <c r="H73" s="10"/>
    </row>
    <row r="74" spans="1:8" x14ac:dyDescent="0.3">
      <c r="A74" s="12"/>
      <c r="B74" s="24"/>
      <c r="C74" s="14"/>
      <c r="D74" s="14"/>
      <c r="E74" s="14"/>
      <c r="F74" s="10"/>
      <c r="G74" s="10"/>
      <c r="H74" s="10"/>
    </row>
    <row r="75" spans="1:8" x14ac:dyDescent="0.3">
      <c r="A75" s="12"/>
      <c r="B75" s="24"/>
      <c r="C75" s="14"/>
      <c r="D75" s="14"/>
      <c r="E75" s="14"/>
      <c r="F75" s="10"/>
      <c r="G75" s="10"/>
      <c r="H75" s="10"/>
    </row>
    <row r="76" spans="1:8" x14ac:dyDescent="0.3">
      <c r="A76" s="10"/>
      <c r="B76" s="14"/>
      <c r="C76" s="14"/>
      <c r="D76" s="14"/>
      <c r="E76" s="14"/>
      <c r="F76" s="10"/>
      <c r="G76" s="13"/>
      <c r="H76" s="10"/>
    </row>
    <row r="77" spans="1:8" x14ac:dyDescent="0.3">
      <c r="A77" s="14"/>
      <c r="F77" s="10"/>
      <c r="G77" s="15"/>
      <c r="H77" s="10"/>
    </row>
    <row r="78" spans="1:8" x14ac:dyDescent="0.3">
      <c r="A78" s="14"/>
      <c r="F78" s="10"/>
      <c r="G78" s="13"/>
      <c r="H78" s="10"/>
    </row>
    <row r="79" spans="1:8" x14ac:dyDescent="0.3">
      <c r="A79" s="10"/>
      <c r="B79" s="14"/>
      <c r="C79" s="14"/>
      <c r="D79" s="14"/>
      <c r="E79" s="14"/>
      <c r="F79" s="10"/>
      <c r="G79" s="16"/>
      <c r="H79" s="10"/>
    </row>
    <row r="80" spans="1:8" x14ac:dyDescent="0.3">
      <c r="A80" s="10"/>
      <c r="B80" s="14"/>
      <c r="C80" s="14"/>
      <c r="D80" s="14"/>
      <c r="E80" s="14"/>
      <c r="F80" s="10"/>
      <c r="G80" s="16"/>
      <c r="H80" s="10"/>
    </row>
    <row r="81" spans="1:8" x14ac:dyDescent="0.3">
      <c r="A81" s="10"/>
      <c r="B81" s="14"/>
      <c r="C81" s="14"/>
      <c r="D81" s="14"/>
      <c r="E81" s="14"/>
      <c r="F81" s="10"/>
      <c r="G81" s="16"/>
      <c r="H81" s="10"/>
    </row>
    <row r="82" spans="1:8" x14ac:dyDescent="0.3">
      <c r="A82" s="10"/>
      <c r="B82" s="14"/>
      <c r="C82" s="14"/>
      <c r="D82" s="14"/>
      <c r="E82" s="14"/>
      <c r="F82" s="10"/>
      <c r="G82" s="16"/>
      <c r="H82" s="10"/>
    </row>
    <row r="83" spans="1:8" x14ac:dyDescent="0.3">
      <c r="A83" s="10"/>
      <c r="B83" s="14"/>
      <c r="C83" s="14"/>
      <c r="D83" s="14"/>
      <c r="E83" s="14"/>
      <c r="F83" s="10"/>
      <c r="G83" s="16"/>
      <c r="H83" s="10"/>
    </row>
    <row r="84" spans="1:8" x14ac:dyDescent="0.3">
      <c r="A84" s="10"/>
      <c r="B84" s="14"/>
      <c r="C84" s="14"/>
      <c r="D84" s="14"/>
      <c r="E84" s="14"/>
      <c r="F84" s="10"/>
      <c r="G84" s="16"/>
      <c r="H84" s="10"/>
    </row>
    <row r="85" spans="1:8" x14ac:dyDescent="0.3">
      <c r="A85" s="10"/>
      <c r="B85" s="14"/>
      <c r="C85" s="14"/>
      <c r="D85" s="14"/>
      <c r="E85" s="14"/>
      <c r="F85" s="10"/>
      <c r="G85" s="16"/>
      <c r="H85" s="10"/>
    </row>
    <row r="86" spans="1:8" x14ac:dyDescent="0.3">
      <c r="A86" s="10"/>
      <c r="B86" s="14"/>
      <c r="C86" s="14"/>
      <c r="D86" s="14"/>
      <c r="E86" s="14"/>
      <c r="F86" s="10"/>
      <c r="G86" s="16"/>
      <c r="H86" s="10"/>
    </row>
    <row r="87" spans="1:8" x14ac:dyDescent="0.3">
      <c r="A87" s="10"/>
      <c r="B87" s="14"/>
      <c r="C87" s="14"/>
      <c r="D87" s="14"/>
      <c r="E87" s="14"/>
      <c r="F87" s="10"/>
      <c r="G87" s="16"/>
      <c r="H87" s="10"/>
    </row>
    <row r="88" spans="1:8" x14ac:dyDescent="0.3">
      <c r="A88" s="10"/>
      <c r="B88" s="14"/>
      <c r="C88" s="14"/>
      <c r="D88" s="14"/>
      <c r="E88" s="14"/>
      <c r="F88" s="10"/>
      <c r="G88" s="16"/>
      <c r="H88" s="10"/>
    </row>
    <row r="89" spans="1:8" x14ac:dyDescent="0.3">
      <c r="A89" s="10"/>
      <c r="B89" s="14"/>
      <c r="C89" s="14"/>
      <c r="D89" s="14"/>
      <c r="E89" s="14"/>
      <c r="F89" s="10"/>
      <c r="G89" s="16"/>
      <c r="H89" s="10"/>
    </row>
    <row r="90" spans="1:8" x14ac:dyDescent="0.3">
      <c r="A90" s="10"/>
      <c r="B90" s="14"/>
      <c r="C90" s="14"/>
      <c r="D90" s="14"/>
      <c r="E90" s="14"/>
      <c r="F90" s="10"/>
      <c r="G90" s="16"/>
      <c r="H90" s="10"/>
    </row>
    <row r="91" spans="1:8" x14ac:dyDescent="0.3">
      <c r="A91" s="10"/>
      <c r="B91" s="14"/>
      <c r="C91" s="14"/>
      <c r="D91" s="14"/>
      <c r="E91" s="14"/>
      <c r="F91" s="10"/>
      <c r="G91" s="16"/>
      <c r="H91" s="10"/>
    </row>
    <row r="92" spans="1:8" x14ac:dyDescent="0.3">
      <c r="A92" s="10"/>
      <c r="B92" s="14"/>
      <c r="C92" s="14"/>
      <c r="D92" s="14"/>
      <c r="E92" s="14"/>
      <c r="F92" s="10"/>
      <c r="G92" s="16"/>
      <c r="H92" s="10"/>
    </row>
    <row r="93" spans="1:8" x14ac:dyDescent="0.3">
      <c r="A93" s="10"/>
      <c r="B93" s="14"/>
      <c r="C93" s="14"/>
      <c r="D93" s="14"/>
      <c r="E93" s="14"/>
      <c r="F93" s="10"/>
      <c r="G93" s="16"/>
      <c r="H93" s="10"/>
    </row>
    <row r="94" spans="1:8" x14ac:dyDescent="0.3">
      <c r="A94" s="10"/>
      <c r="B94" s="14"/>
      <c r="C94" s="14"/>
      <c r="D94" s="14"/>
      <c r="E94" s="14"/>
      <c r="F94" s="10"/>
      <c r="G94" s="16"/>
      <c r="H94" s="10"/>
    </row>
    <row r="95" spans="1:8" x14ac:dyDescent="0.3">
      <c r="A95" s="10"/>
      <c r="B95" s="14"/>
      <c r="C95" s="14"/>
      <c r="D95" s="14"/>
      <c r="E95" s="14"/>
      <c r="F95" s="10"/>
      <c r="G95" s="16"/>
      <c r="H95" s="10"/>
    </row>
    <row r="96" spans="1:8" x14ac:dyDescent="0.3">
      <c r="A96" s="10"/>
      <c r="B96" s="14"/>
      <c r="C96" s="14"/>
      <c r="D96" s="14"/>
      <c r="E96" s="14"/>
      <c r="F96" s="10"/>
      <c r="G96" s="16"/>
      <c r="H96" s="10"/>
    </row>
  </sheetData>
  <sheetProtection password="DA69" sheet="1" objects="1" scenarios="1"/>
  <printOptions horizontalCentered="1" verticalCentered="1"/>
  <pageMargins left="0.75" right="0.75" top="1" bottom="1" header="0.5" footer="0.5"/>
  <pageSetup scale="51" orientation="portrait" r:id="rId1"/>
  <headerFooter alignWithMargins="0">
    <oddHeader>&amp;C&amp;F</oddHeader>
    <oddFooter>&amp;C&amp;A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6276583E9A4944AE891592EF72153C" ma:contentTypeVersion="0" ma:contentTypeDescription="Create a new document." ma:contentTypeScope="" ma:versionID="1671add36661400dbebfa0f5f637353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d30f9570d50f077e0749dd7c3e0c5b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.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D7923E-0267-44CE-80AB-E032EA3CE0DC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4729ABA-03A0-4EF0-9F1E-DA0B8FB91B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48C967E-67EE-4457-BDF5-A5676CE9027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112</vt:i4>
      </vt:variant>
    </vt:vector>
  </HeadingPairs>
  <TitlesOfParts>
    <vt:vector size="123" baseType="lpstr">
      <vt:lpstr>Summary</vt:lpstr>
      <vt:lpstr>Type1</vt:lpstr>
      <vt:lpstr>Type2</vt:lpstr>
      <vt:lpstr>Type4</vt:lpstr>
      <vt:lpstr>Type5</vt:lpstr>
      <vt:lpstr>Type6</vt:lpstr>
      <vt:lpstr>Type7</vt:lpstr>
      <vt:lpstr>Type8</vt:lpstr>
      <vt:lpstr>Type15</vt:lpstr>
      <vt:lpstr>Type16</vt:lpstr>
      <vt:lpstr>Type17</vt:lpstr>
      <vt:lpstr>Summary!area</vt:lpstr>
      <vt:lpstr>Type1!area</vt:lpstr>
      <vt:lpstr>Type15!area</vt:lpstr>
      <vt:lpstr>Type16!area</vt:lpstr>
      <vt:lpstr>Type17!area</vt:lpstr>
      <vt:lpstr>Type2!area</vt:lpstr>
      <vt:lpstr>Type5!area</vt:lpstr>
      <vt:lpstr>Type6!area</vt:lpstr>
      <vt:lpstr>Type7!area</vt:lpstr>
      <vt:lpstr>Type8!area</vt:lpstr>
      <vt:lpstr>area</vt:lpstr>
      <vt:lpstr>Summary!AVGRATE</vt:lpstr>
      <vt:lpstr>Type1!AVGRATE</vt:lpstr>
      <vt:lpstr>Type15!AVGRATE</vt:lpstr>
      <vt:lpstr>Type16!AVGRATE</vt:lpstr>
      <vt:lpstr>Type17!AVGRATE</vt:lpstr>
      <vt:lpstr>Type2!AVGRATE</vt:lpstr>
      <vt:lpstr>Type5!AVGRATE</vt:lpstr>
      <vt:lpstr>Type6!AVGRATE</vt:lpstr>
      <vt:lpstr>Type7!AVGRATE</vt:lpstr>
      <vt:lpstr>Type8!AVGRATE</vt:lpstr>
      <vt:lpstr>AVGRATE</vt:lpstr>
      <vt:lpstr>Type1!DATE</vt:lpstr>
      <vt:lpstr>Type15!DATE</vt:lpstr>
      <vt:lpstr>Type16!DATE</vt:lpstr>
      <vt:lpstr>Type17!DATE</vt:lpstr>
      <vt:lpstr>Type2!DATE</vt:lpstr>
      <vt:lpstr>Type5!DATE</vt:lpstr>
      <vt:lpstr>Type6!DATE</vt:lpstr>
      <vt:lpstr>Type7!DATE</vt:lpstr>
      <vt:lpstr>Type8!DATE</vt:lpstr>
      <vt:lpstr>DATE</vt:lpstr>
      <vt:lpstr>Type1!dater</vt:lpstr>
      <vt:lpstr>Type15!dater</vt:lpstr>
      <vt:lpstr>Type16!dater</vt:lpstr>
      <vt:lpstr>Type17!dater</vt:lpstr>
      <vt:lpstr>Type2!dater</vt:lpstr>
      <vt:lpstr>Type5!dater</vt:lpstr>
      <vt:lpstr>Type6!dater</vt:lpstr>
      <vt:lpstr>Type7!dater</vt:lpstr>
      <vt:lpstr>Type8!dater</vt:lpstr>
      <vt:lpstr>dater</vt:lpstr>
      <vt:lpstr>Type1!FINISH</vt:lpstr>
      <vt:lpstr>Type15!FINISH</vt:lpstr>
      <vt:lpstr>Type16!FINISH</vt:lpstr>
      <vt:lpstr>Type17!FINISH</vt:lpstr>
      <vt:lpstr>Type2!FINISH</vt:lpstr>
      <vt:lpstr>Type5!FINISH</vt:lpstr>
      <vt:lpstr>Type6!FINISH</vt:lpstr>
      <vt:lpstr>Type7!FINISH</vt:lpstr>
      <vt:lpstr>Type8!FINISH</vt:lpstr>
      <vt:lpstr>FINISH</vt:lpstr>
      <vt:lpstr>Type1!MARK</vt:lpstr>
      <vt:lpstr>Type15!MARK</vt:lpstr>
      <vt:lpstr>Type16!MARK</vt:lpstr>
      <vt:lpstr>Type17!MARK</vt:lpstr>
      <vt:lpstr>Type2!MARK</vt:lpstr>
      <vt:lpstr>Type5!MARK</vt:lpstr>
      <vt:lpstr>Type6!MARK</vt:lpstr>
      <vt:lpstr>Type7!MARK</vt:lpstr>
      <vt:lpstr>Type8!MARK</vt:lpstr>
      <vt:lpstr>MARK</vt:lpstr>
      <vt:lpstr>Type1!more</vt:lpstr>
      <vt:lpstr>Type15!more</vt:lpstr>
      <vt:lpstr>Type16!more</vt:lpstr>
      <vt:lpstr>Type17!more</vt:lpstr>
      <vt:lpstr>Type2!more</vt:lpstr>
      <vt:lpstr>Type5!more</vt:lpstr>
      <vt:lpstr>Type6!more</vt:lpstr>
      <vt:lpstr>Type7!more</vt:lpstr>
      <vt:lpstr>Type8!more</vt:lpstr>
      <vt:lpstr>more</vt:lpstr>
      <vt:lpstr>Type1!Print_Area</vt:lpstr>
      <vt:lpstr>Type15!Print_Area</vt:lpstr>
      <vt:lpstr>Type16!Print_Area</vt:lpstr>
      <vt:lpstr>Type17!Print_Area</vt:lpstr>
      <vt:lpstr>Type2!Print_Area</vt:lpstr>
      <vt:lpstr>Type4!Print_Area</vt:lpstr>
      <vt:lpstr>Type5!Print_Area</vt:lpstr>
      <vt:lpstr>Type6!Print_Area</vt:lpstr>
      <vt:lpstr>Type7!Print_Area</vt:lpstr>
      <vt:lpstr>Type8!Print_Area</vt:lpstr>
      <vt:lpstr>Type1!SLOPE</vt:lpstr>
      <vt:lpstr>Type15!SLOPE</vt:lpstr>
      <vt:lpstr>Type16!SLOPE</vt:lpstr>
      <vt:lpstr>Type17!SLOPE</vt:lpstr>
      <vt:lpstr>Type2!SLOPE</vt:lpstr>
      <vt:lpstr>Type5!SLOPE</vt:lpstr>
      <vt:lpstr>Type6!SLOPE</vt:lpstr>
      <vt:lpstr>Type7!SLOPE</vt:lpstr>
      <vt:lpstr>Type8!SLOPE</vt:lpstr>
      <vt:lpstr>SLOPE</vt:lpstr>
      <vt:lpstr>Type1!START</vt:lpstr>
      <vt:lpstr>Type15!START</vt:lpstr>
      <vt:lpstr>Type16!START</vt:lpstr>
      <vt:lpstr>Type17!START</vt:lpstr>
      <vt:lpstr>Type2!START</vt:lpstr>
      <vt:lpstr>Type5!START</vt:lpstr>
      <vt:lpstr>Type6!START</vt:lpstr>
      <vt:lpstr>Type7!START</vt:lpstr>
      <vt:lpstr>Type8!START</vt:lpstr>
      <vt:lpstr>START</vt:lpstr>
      <vt:lpstr>Type1!SUMDATE</vt:lpstr>
      <vt:lpstr>Type15!SUMDATE</vt:lpstr>
      <vt:lpstr>Type16!SUMDATE</vt:lpstr>
      <vt:lpstr>Type17!SUMDATE</vt:lpstr>
      <vt:lpstr>Type2!SUMDATE</vt:lpstr>
      <vt:lpstr>Type5!SUMDATE</vt:lpstr>
      <vt:lpstr>Type6!SUMDATE</vt:lpstr>
      <vt:lpstr>Type7!SUMDATE</vt:lpstr>
      <vt:lpstr>Type8!SUMDATE</vt:lpstr>
      <vt:lpstr>SUMDATE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Region</dc:creator>
  <cp:lastModifiedBy>Troy Van Skiver</cp:lastModifiedBy>
  <cp:lastPrinted>2015-07-03T20:43:43Z</cp:lastPrinted>
  <dcterms:created xsi:type="dcterms:W3CDTF">1998-09-02T18:05:26Z</dcterms:created>
  <dcterms:modified xsi:type="dcterms:W3CDTF">2018-07-03T19:53:57Z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ContentTypeId">
    <vt:lpwstr>0x010100376276583E9A4944AE891592EF72153C</vt:lpwstr>
  </property>
</Properties>
</file>